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z.saber\Desktop\"/>
    </mc:Choice>
  </mc:AlternateContent>
  <xr:revisionPtr revIDLastSave="0" documentId="13_ncr:1_{7A15252A-423C-41A1-95C6-5D4AEBBE2F3F}" xr6:coauthVersionLast="47" xr6:coauthVersionMax="47" xr10:uidLastSave="{00000000-0000-0000-0000-000000000000}"/>
  <bookViews>
    <workbookView xWindow="-120" yWindow="-120" windowWidth="20730" windowHeight="11040" tabRatio="622" activeTab="1" xr2:uid="{00000000-000D-0000-FFFF-FFFF00000000}"/>
  </bookViews>
  <sheets>
    <sheet name="Trafic aérien par aéroport" sheetId="3" r:id="rId1"/>
    <sheet name="Ventilation nat-inter" sheetId="4" r:id="rId2"/>
    <sheet name="Ventilation par région" sheetId="6" r:id="rId3"/>
    <sheet name="Top 5 des routes" sheetId="5" r:id="rId4"/>
  </sheets>
  <externalReferences>
    <externalReference r:id="rId5"/>
  </externalReferences>
  <definedNames>
    <definedName name="_xlnm._FilterDatabase" localSheetId="0" hidden="1">'Trafic aérien par aéroport'!$A$9:$S$34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21" i="3" l="1"/>
  <c r="S23" i="3"/>
  <c r="S24" i="3"/>
  <c r="S26" i="3"/>
  <c r="J31" i="3"/>
  <c r="P23" i="3"/>
  <c r="P24" i="3"/>
  <c r="P26" i="3"/>
  <c r="M31" i="3"/>
  <c r="M29" i="3"/>
  <c r="G31" i="3"/>
  <c r="D31" i="3"/>
  <c r="D94" i="6"/>
  <c r="D38" i="6"/>
  <c r="Q25" i="4"/>
  <c r="Q26" i="4"/>
  <c r="Q27" i="4"/>
  <c r="Q29" i="4"/>
  <c r="Q31" i="4"/>
  <c r="I25" i="4"/>
  <c r="I26" i="4"/>
  <c r="I27" i="4"/>
  <c r="I29" i="4"/>
  <c r="G67" i="6"/>
  <c r="D84" i="6" l="1"/>
  <c r="D66" i="6"/>
  <c r="Q10" i="4"/>
  <c r="P20" i="3"/>
  <c r="P21" i="3"/>
  <c r="J33" i="3"/>
  <c r="G36" i="6"/>
  <c r="G37" i="6"/>
  <c r="G38" i="6"/>
  <c r="G39" i="6"/>
  <c r="G35" i="6"/>
  <c r="G93" i="6"/>
  <c r="D93" i="6"/>
  <c r="D37" i="6"/>
  <c r="G95" i="6"/>
  <c r="G94" i="6"/>
  <c r="G92" i="6"/>
  <c r="G91" i="6"/>
  <c r="D95" i="6"/>
  <c r="D92" i="6"/>
  <c r="D91" i="6"/>
  <c r="G85" i="6"/>
  <c r="G84" i="6"/>
  <c r="G83" i="6"/>
  <c r="D85" i="6"/>
  <c r="D83" i="6"/>
  <c r="G77" i="6"/>
  <c r="G76" i="6"/>
  <c r="G75" i="6"/>
  <c r="G74" i="6"/>
  <c r="D77" i="6"/>
  <c r="D76" i="6"/>
  <c r="D75" i="6"/>
  <c r="D74" i="6"/>
  <c r="G68" i="6"/>
  <c r="G66" i="6"/>
  <c r="G65" i="6"/>
  <c r="D68" i="6"/>
  <c r="D65" i="6"/>
  <c r="G59" i="6"/>
  <c r="G57" i="6"/>
  <c r="G56" i="6"/>
  <c r="D59" i="6"/>
  <c r="D57" i="6"/>
  <c r="D56" i="6"/>
  <c r="G50" i="6"/>
  <c r="G48" i="6"/>
  <c r="G47" i="6"/>
  <c r="G46" i="6"/>
  <c r="D47" i="6"/>
  <c r="D48" i="6"/>
  <c r="D50" i="6"/>
  <c r="D46" i="6"/>
  <c r="G40" i="6"/>
  <c r="D36" i="6"/>
  <c r="D40" i="6"/>
  <c r="D35" i="6"/>
  <c r="G29" i="6"/>
  <c r="G28" i="6"/>
  <c r="G27" i="6"/>
  <c r="G26" i="6"/>
  <c r="G25" i="6"/>
  <c r="G24" i="6"/>
  <c r="G23" i="6"/>
  <c r="D29" i="6"/>
  <c r="D24" i="6"/>
  <c r="D25" i="6"/>
  <c r="D26" i="6"/>
  <c r="D27" i="6"/>
  <c r="D28" i="6"/>
  <c r="D23" i="6"/>
  <c r="D17" i="6"/>
  <c r="D12" i="6"/>
  <c r="D13" i="6"/>
  <c r="D14" i="6"/>
  <c r="D15" i="6"/>
  <c r="D16" i="6"/>
  <c r="D11" i="6"/>
  <c r="G17" i="6"/>
  <c r="G12" i="6"/>
  <c r="G13" i="6"/>
  <c r="G14" i="6"/>
  <c r="G15" i="6"/>
  <c r="G16" i="6"/>
  <c r="G11" i="6"/>
  <c r="P25" i="4"/>
  <c r="P26" i="4"/>
  <c r="H25" i="4"/>
  <c r="H26" i="4"/>
  <c r="S20" i="3" l="1"/>
  <c r="J27" i="3"/>
  <c r="D27" i="3"/>
  <c r="D28" i="3"/>
  <c r="D29" i="3"/>
  <c r="C19" i="5" l="1"/>
  <c r="C20" i="5"/>
  <c r="C21" i="5"/>
  <c r="C22" i="5"/>
  <c r="C23" i="5"/>
  <c r="C18" i="5"/>
  <c r="I21" i="4" l="1"/>
  <c r="I22" i="4"/>
  <c r="I23" i="4"/>
  <c r="I24" i="4"/>
  <c r="Q13" i="4" l="1"/>
  <c r="H24" i="4"/>
  <c r="P13" i="4" l="1"/>
  <c r="P18" i="4"/>
  <c r="H17" i="4"/>
  <c r="H15" i="4"/>
  <c r="H13" i="4"/>
  <c r="H18" i="4"/>
  <c r="I10" i="4"/>
  <c r="I16" i="4"/>
  <c r="I17" i="4"/>
  <c r="I15" i="4"/>
  <c r="I13" i="4"/>
  <c r="I18" i="4"/>
  <c r="P13" i="3" l="1"/>
  <c r="P12" i="3"/>
  <c r="S13" i="3"/>
  <c r="S12" i="3"/>
  <c r="S18" i="3"/>
  <c r="S19" i="3"/>
  <c r="S17" i="3"/>
  <c r="S15" i="3"/>
  <c r="P19" i="3"/>
  <c r="P17" i="3"/>
  <c r="P15" i="3"/>
  <c r="M15" i="3"/>
  <c r="J15" i="3"/>
  <c r="G15" i="3"/>
  <c r="D15" i="3"/>
  <c r="I12" i="4" l="1"/>
  <c r="I14" i="4"/>
  <c r="H14" i="4"/>
  <c r="S16" i="3"/>
  <c r="S14" i="3"/>
  <c r="P16" i="3"/>
  <c r="P14" i="3"/>
  <c r="J29" i="3"/>
  <c r="G29" i="3"/>
  <c r="M27" i="3" l="1"/>
  <c r="G27" i="3"/>
  <c r="P18" i="3" l="1"/>
  <c r="P23" i="4" l="1"/>
  <c r="H23" i="4"/>
  <c r="P10" i="4" l="1"/>
  <c r="H10" i="4"/>
  <c r="I19" i="4" l="1"/>
  <c r="I11" i="4"/>
  <c r="I20" i="4"/>
  <c r="I32" i="4"/>
  <c r="H16" i="4"/>
  <c r="H12" i="4"/>
  <c r="H22" i="4"/>
  <c r="H19" i="4"/>
  <c r="H21" i="4"/>
  <c r="H11" i="4"/>
  <c r="H20" i="4"/>
  <c r="H32" i="4"/>
  <c r="Q32" i="4"/>
  <c r="Q20" i="4"/>
  <c r="Q11" i="4"/>
  <c r="Q21" i="4"/>
  <c r="Q14" i="4"/>
  <c r="Q18" i="4"/>
  <c r="Q19" i="4"/>
  <c r="Q22" i="4"/>
  <c r="Q15" i="4"/>
  <c r="Q17" i="4"/>
  <c r="Q12" i="4"/>
  <c r="Q16" i="4"/>
  <c r="Q23" i="4"/>
  <c r="Q24" i="4"/>
  <c r="P24" i="4"/>
  <c r="P16" i="4"/>
  <c r="P12" i="4"/>
  <c r="P17" i="4"/>
  <c r="P15" i="4"/>
  <c r="P22" i="4"/>
  <c r="P19" i="4"/>
  <c r="P14" i="4"/>
  <c r="P21" i="4"/>
  <c r="P11" i="4"/>
  <c r="P20" i="4"/>
  <c r="P32" i="4"/>
  <c r="S34" i="3"/>
  <c r="P34" i="3"/>
  <c r="M34" i="3"/>
  <c r="M25" i="3"/>
  <c r="M12" i="3"/>
  <c r="M17" i="3"/>
  <c r="M14" i="3"/>
  <c r="M26" i="3"/>
  <c r="M23" i="3"/>
  <c r="M22" i="3"/>
  <c r="M18" i="3"/>
  <c r="M24" i="3"/>
  <c r="M33" i="3"/>
  <c r="M16" i="3"/>
  <c r="M28" i="3"/>
  <c r="M19" i="3"/>
  <c r="M13" i="3"/>
  <c r="M21" i="3"/>
  <c r="M20" i="3"/>
  <c r="J34" i="3"/>
  <c r="J25" i="3"/>
  <c r="J12" i="3"/>
  <c r="J17" i="3"/>
  <c r="J14" i="3"/>
  <c r="J26" i="3"/>
  <c r="J23" i="3"/>
  <c r="J22" i="3"/>
  <c r="J18" i="3"/>
  <c r="J24" i="3"/>
  <c r="J16" i="3"/>
  <c r="J28" i="3"/>
  <c r="J19" i="3"/>
  <c r="J13" i="3"/>
  <c r="J21" i="3"/>
  <c r="J20" i="3"/>
  <c r="G34" i="3"/>
  <c r="G25" i="3"/>
  <c r="G12" i="3"/>
  <c r="G17" i="3"/>
  <c r="G14" i="3"/>
  <c r="G26" i="3"/>
  <c r="G23" i="3"/>
  <c r="G22" i="3"/>
  <c r="G18" i="3"/>
  <c r="G24" i="3"/>
  <c r="G33" i="3"/>
  <c r="G16" i="3"/>
  <c r="G28" i="3"/>
  <c r="G19" i="3"/>
  <c r="G13" i="3"/>
  <c r="G21" i="3"/>
  <c r="G20" i="3"/>
  <c r="D21" i="3"/>
  <c r="D13" i="3"/>
  <c r="D19" i="3"/>
  <c r="D16" i="3"/>
  <c r="D24" i="3"/>
  <c r="D18" i="3"/>
  <c r="D22" i="3"/>
  <c r="D23" i="3"/>
  <c r="D26" i="3"/>
  <c r="D14" i="3"/>
  <c r="D17" i="3"/>
  <c r="D12" i="3"/>
  <c r="D25" i="3"/>
  <c r="D34" i="3"/>
  <c r="D20" i="3"/>
  <c r="C59" i="5" l="1"/>
  <c r="C60" i="5"/>
  <c r="C61" i="5"/>
  <c r="C62" i="5"/>
  <c r="C63" i="5"/>
  <c r="C58" i="5"/>
  <c r="C49" i="5"/>
  <c r="C50" i="5"/>
  <c r="C51" i="5"/>
  <c r="C52" i="5"/>
  <c r="C53" i="5"/>
  <c r="C48" i="5"/>
  <c r="C39" i="5"/>
  <c r="C40" i="5"/>
  <c r="C41" i="5"/>
  <c r="C42" i="5"/>
  <c r="C43" i="5"/>
  <c r="C38" i="5"/>
  <c r="C29" i="5"/>
  <c r="C30" i="5"/>
  <c r="C31" i="5"/>
  <c r="C32" i="5"/>
  <c r="C33" i="5"/>
  <c r="C28" i="5"/>
  <c r="C9" i="5"/>
  <c r="C10" i="5"/>
  <c r="C11" i="5"/>
  <c r="C12" i="5"/>
  <c r="C13" i="5"/>
  <c r="C8" i="5"/>
</calcChain>
</file>

<file path=xl/sharedStrings.xml><?xml version="1.0" encoding="utf-8"?>
<sst xmlns="http://schemas.openxmlformats.org/spreadsheetml/2006/main" count="246" uniqueCount="102">
  <si>
    <t>MOUVEMENTS</t>
  </si>
  <si>
    <t>PASSAGERS</t>
  </si>
  <si>
    <t>FRET (tonnes)</t>
  </si>
  <si>
    <t xml:space="preserve">TOTAL </t>
  </si>
  <si>
    <t xml:space="preserve">CUMUL </t>
  </si>
  <si>
    <t>AEROPORT</t>
  </si>
  <si>
    <t>INTERNATIONAL</t>
  </si>
  <si>
    <t>NATIONAL</t>
  </si>
  <si>
    <t>TOTAL</t>
  </si>
  <si>
    <t>ROUTES AERIENNES</t>
  </si>
  <si>
    <t>Passagers</t>
  </si>
  <si>
    <t>Part %</t>
  </si>
  <si>
    <t>TOTAL INTERNATIONAL</t>
  </si>
  <si>
    <t>EUROPE</t>
  </si>
  <si>
    <t>AMERIQUE DU SUD</t>
  </si>
  <si>
    <t>Total International</t>
  </si>
  <si>
    <t xml:space="preserve">MOYEN ET EXTREME ORIENT </t>
  </si>
  <si>
    <t>AFRIQUE</t>
  </si>
  <si>
    <t xml:space="preserve">AMERIQUE DU NORD </t>
  </si>
  <si>
    <t>PAYS DU MAGHREB</t>
  </si>
  <si>
    <t>Trafic Global</t>
  </si>
  <si>
    <t>Trafic CMN</t>
  </si>
  <si>
    <t>Trafic RAK</t>
  </si>
  <si>
    <t>Trafic AGA</t>
  </si>
  <si>
    <t>Trafic TNG</t>
  </si>
  <si>
    <t>Trafic FEZ</t>
  </si>
  <si>
    <t>AUTRES</t>
  </si>
  <si>
    <t>Trafic OUD</t>
  </si>
  <si>
    <t>Trafic NDR</t>
  </si>
  <si>
    <t>Trafic RBT</t>
  </si>
  <si>
    <t>MOYEN ET EXTREME ORIENT</t>
  </si>
  <si>
    <t>AFRIQUE (AUTRES RELATIONS)</t>
  </si>
  <si>
    <t>AMERIQUE DU NORD</t>
  </si>
  <si>
    <t>AUTRES PAYS DU MAGHREB</t>
  </si>
  <si>
    <t>Total général</t>
  </si>
  <si>
    <t>Trafic aérien commercial par aéroport</t>
  </si>
  <si>
    <t>MOHAMMED V</t>
  </si>
  <si>
    <t>MARRAKECH</t>
  </si>
  <si>
    <t>AGADIR</t>
  </si>
  <si>
    <t>TANGER</t>
  </si>
  <si>
    <t>FES</t>
  </si>
  <si>
    <t>RABAT-SALE</t>
  </si>
  <si>
    <t>OUJDA</t>
  </si>
  <si>
    <t>NADOR</t>
  </si>
  <si>
    <t>TETOUAN</t>
  </si>
  <si>
    <t>DAKHLA</t>
  </si>
  <si>
    <t>LAAYOUNE</t>
  </si>
  <si>
    <t>ESSAOUIRA</t>
  </si>
  <si>
    <t>OUARZAZATE</t>
  </si>
  <si>
    <t>ALHOCEIMA</t>
  </si>
  <si>
    <t>ERRACHIDIA</t>
  </si>
  <si>
    <t>BENI-MELLAL</t>
  </si>
  <si>
    <t>GUELMIM</t>
  </si>
  <si>
    <t>TAN-TAN</t>
  </si>
  <si>
    <t>ZAGORA</t>
  </si>
  <si>
    <t>BENSLIMANE</t>
  </si>
  <si>
    <t>Var 26-25</t>
  </si>
  <si>
    <t>Var Cumul 26-25</t>
  </si>
  <si>
    <t>Var Cumul 26/25</t>
  </si>
  <si>
    <t>Variation Cumul 26/25</t>
  </si>
  <si>
    <t>MARRAKECH-PARIS-ORLY</t>
  </si>
  <si>
    <t>MED V-JEDDAH</t>
  </si>
  <si>
    <t>MED V-PARIS-ORLY</t>
  </si>
  <si>
    <t>MARRAKECH-LONDRES-GATW.</t>
  </si>
  <si>
    <t>MARRAKECH-PARIS-CDG</t>
  </si>
  <si>
    <t>MED V-PARIS-CDG</t>
  </si>
  <si>
    <t>MARRAKECH-MADRID</t>
  </si>
  <si>
    <t>AGADIR-PARIS-ORLY</t>
  </si>
  <si>
    <t>AGADIR-MANCHESTER</t>
  </si>
  <si>
    <t>AGADIR-LONDRES-GATW.</t>
  </si>
  <si>
    <t>AGADIR-CHARLEROI</t>
  </si>
  <si>
    <t>TANGER-BARCELONE</t>
  </si>
  <si>
    <t>TANGER-MADRID</t>
  </si>
  <si>
    <t>TANGER-BRUXELLES</t>
  </si>
  <si>
    <t>TANGER-CHARLEROI</t>
  </si>
  <si>
    <t>TANGER-PARIS-ORLY</t>
  </si>
  <si>
    <t>FES-PARIS-ORLY</t>
  </si>
  <si>
    <t>FES-MARSEILLE</t>
  </si>
  <si>
    <t>FES-TOULOUSE</t>
  </si>
  <si>
    <t>MED V-MONTREAL</t>
  </si>
  <si>
    <t>FES-PARIS-BEAUVAIS</t>
  </si>
  <si>
    <t>Avril et Cumul à fin Avril 2026/2025</t>
  </si>
  <si>
    <t>Avril</t>
  </si>
  <si>
    <t>Ventilation du trafic aérien des passagers en national, international et par aéroport au titre du mois d'Avril et le Cumul à fin Avril 2026-2025</t>
  </si>
  <si>
    <t>Variation Avril 26/25</t>
  </si>
  <si>
    <t>Cumul à fin Avril 2025</t>
  </si>
  <si>
    <t>Cumul à fin Avril 2026</t>
  </si>
  <si>
    <t>TOP 5 des Routes Aériennes internationales Avril 2026</t>
  </si>
  <si>
    <t>TOP 5 des Routes Aériennes internationales à CMN -Avril 2026</t>
  </si>
  <si>
    <t>TOP 5 des Routes Aériennes internationales à RAK - Avril 2026</t>
  </si>
  <si>
    <t>TOP 5 des Routes Aériennes internationales à AGA - Avril 2026</t>
  </si>
  <si>
    <t>TOP 5 des Routes Aériennes internationales à TNG - Avril 2026</t>
  </si>
  <si>
    <t>TOP 5 des Routes Aériennes internationales à FEZ - Avril 2026</t>
  </si>
  <si>
    <t>Trafic aérien international des passagers par secteur géographique et par aéroport Avril et Cumul à fin Avril 2025-2026</t>
  </si>
  <si>
    <t>Var Avril 26/25</t>
  </si>
  <si>
    <t>Cumul à fin Avril</t>
  </si>
  <si>
    <t>ES-SMARA</t>
  </si>
  <si>
    <t>BOUARFA</t>
  </si>
  <si>
    <t>MED V-ISTANBUL</t>
  </si>
  <si>
    <t>MARRAKECH-LYON</t>
  </si>
  <si>
    <t>AGADIR-STANSTED</t>
  </si>
  <si>
    <t>FES-CHARLEROI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</si>
</sst>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6"/>
      <name val="Arial"/>
      <family val="2"/>
    </font>
    <font>
      <b/>
      <sz val="12"/>
      <color rgb="FF0070C0"/>
      <name val="Arial"/>
      <family val="2"/>
    </font>
    <font>
      <sz val="12"/>
      <color indexed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1"/>
      <name val="Calibri"/>
      <family val="2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71DAFF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/>
    <xf numFmtId="2" fontId="4" fillId="0" borderId="0" xfId="0" applyNumberFormat="1" applyFont="1" applyBorder="1" applyAlignment="1"/>
    <xf numFmtId="0" fontId="5" fillId="0" borderId="0" xfId="0" applyFont="1" applyBorder="1"/>
    <xf numFmtId="2" fontId="5" fillId="0" borderId="0" xfId="0" applyNumberFormat="1" applyFont="1" applyBorder="1"/>
    <xf numFmtId="0" fontId="5" fillId="0" borderId="0" xfId="0" applyFont="1"/>
    <xf numFmtId="2" fontId="5" fillId="0" borderId="0" xfId="0" applyNumberFormat="1" applyFont="1"/>
    <xf numFmtId="0" fontId="5" fillId="0" borderId="0" xfId="0" applyFont="1" applyAlignment="1">
      <alignment vertical="top" wrapText="1"/>
    </xf>
    <xf numFmtId="3" fontId="4" fillId="0" borderId="1" xfId="1" applyNumberFormat="1" applyFont="1" applyFill="1" applyBorder="1" applyAlignment="1">
      <alignment horizontal="right"/>
    </xf>
    <xf numFmtId="10" fontId="7" fillId="0" borderId="1" xfId="2" applyNumberFormat="1" applyFont="1" applyFill="1" applyBorder="1" applyAlignment="1">
      <alignment horizontal="right"/>
    </xf>
    <xf numFmtId="3" fontId="4" fillId="3" borderId="1" xfId="1" applyNumberFormat="1" applyFont="1" applyFill="1" applyBorder="1" applyAlignment="1">
      <alignment horizontal="right"/>
    </xf>
    <xf numFmtId="3" fontId="4" fillId="2" borderId="1" xfId="1" applyNumberFormat="1" applyFont="1" applyFill="1" applyBorder="1" applyAlignment="1">
      <alignment horizontal="right"/>
    </xf>
    <xf numFmtId="2" fontId="4" fillId="2" borderId="1" xfId="1" applyNumberFormat="1" applyFont="1" applyFill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0" fontId="5" fillId="0" borderId="0" xfId="0" applyFont="1" applyFill="1"/>
    <xf numFmtId="0" fontId="8" fillId="0" borderId="0" xfId="0" applyFont="1"/>
    <xf numFmtId="0" fontId="0" fillId="0" borderId="7" xfId="0" applyBorder="1" applyAlignment="1">
      <alignment horizontal="left"/>
    </xf>
    <xf numFmtId="3" fontId="0" fillId="0" borderId="7" xfId="0" applyNumberFormat="1" applyBorder="1"/>
    <xf numFmtId="0" fontId="9" fillId="0" borderId="7" xfId="0" applyFont="1" applyBorder="1" applyAlignment="1">
      <alignment horizontal="left"/>
    </xf>
    <xf numFmtId="0" fontId="9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/>
    </xf>
    <xf numFmtId="3" fontId="0" fillId="0" borderId="7" xfId="0" applyNumberFormat="1" applyBorder="1" applyAlignment="1">
      <alignment horizontal="center"/>
    </xf>
    <xf numFmtId="2" fontId="0" fillId="0" borderId="7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3" fontId="11" fillId="0" borderId="7" xfId="0" applyNumberFormat="1" applyFont="1" applyBorder="1" applyAlignment="1">
      <alignment horizontal="right" vertical="center"/>
    </xf>
    <xf numFmtId="3" fontId="11" fillId="4" borderId="7" xfId="0" applyNumberFormat="1" applyFont="1" applyFill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0" fontId="11" fillId="4" borderId="7" xfId="0" applyFont="1" applyFill="1" applyBorder="1" applyAlignment="1">
      <alignment horizontal="right" vertical="center"/>
    </xf>
    <xf numFmtId="10" fontId="12" fillId="0" borderId="7" xfId="0" applyNumberFormat="1" applyFont="1" applyFill="1" applyBorder="1" applyAlignment="1">
      <alignment horizontal="right" vertical="center"/>
    </xf>
    <xf numFmtId="9" fontId="0" fillId="0" borderId="0" xfId="2" applyFont="1"/>
    <xf numFmtId="9" fontId="5" fillId="0" borderId="0" xfId="2" applyFont="1"/>
    <xf numFmtId="3" fontId="0" fillId="0" borderId="0" xfId="0" applyNumberFormat="1"/>
    <xf numFmtId="10" fontId="0" fillId="0" borderId="7" xfId="2" applyNumberFormat="1" applyFont="1" applyBorder="1" applyAlignment="1">
      <alignment horizontal="center" vertical="center"/>
    </xf>
    <xf numFmtId="0" fontId="13" fillId="5" borderId="1" xfId="0" applyFont="1" applyFill="1" applyBorder="1" applyAlignment="1">
      <alignment horizontal="center"/>
    </xf>
    <xf numFmtId="17" fontId="13" fillId="5" borderId="1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left"/>
    </xf>
    <xf numFmtId="3" fontId="13" fillId="0" borderId="1" xfId="1" applyNumberFormat="1" applyFont="1" applyFill="1" applyBorder="1" applyAlignment="1">
      <alignment horizontal="right"/>
    </xf>
    <xf numFmtId="10" fontId="15" fillId="0" borderId="1" xfId="2" applyNumberFormat="1" applyFont="1" applyFill="1" applyBorder="1" applyAlignment="1">
      <alignment horizontal="right"/>
    </xf>
    <xf numFmtId="3" fontId="13" fillId="3" borderId="1" xfId="1" applyNumberFormat="1" applyFont="1" applyFill="1" applyBorder="1" applyAlignment="1">
      <alignment horizontal="right"/>
    </xf>
    <xf numFmtId="3" fontId="13" fillId="2" borderId="1" xfId="1" applyNumberFormat="1" applyFont="1" applyFill="1" applyBorder="1" applyAlignment="1">
      <alignment horizontal="right"/>
    </xf>
    <xf numFmtId="2" fontId="13" fillId="2" borderId="1" xfId="1" applyNumberFormat="1" applyFont="1" applyFill="1" applyBorder="1" applyAlignment="1">
      <alignment horizontal="right"/>
    </xf>
    <xf numFmtId="4" fontId="13" fillId="0" borderId="1" xfId="0" applyNumberFormat="1" applyFont="1" applyBorder="1" applyAlignment="1">
      <alignment horizontal="right"/>
    </xf>
    <xf numFmtId="4" fontId="13" fillId="0" borderId="1" xfId="0" applyNumberFormat="1" applyFont="1" applyFill="1" applyBorder="1" applyAlignment="1">
      <alignment horizontal="right"/>
    </xf>
    <xf numFmtId="3" fontId="13" fillId="5" borderId="1" xfId="1" applyNumberFormat="1" applyFont="1" applyFill="1" applyBorder="1" applyAlignment="1">
      <alignment horizontal="right"/>
    </xf>
    <xf numFmtId="10" fontId="13" fillId="5" borderId="1" xfId="2" applyNumberFormat="1" applyFont="1" applyFill="1" applyBorder="1" applyAlignment="1">
      <alignment horizontal="right"/>
    </xf>
    <xf numFmtId="4" fontId="13" fillId="5" borderId="1" xfId="1" applyNumberFormat="1" applyFont="1" applyFill="1" applyBorder="1" applyAlignment="1">
      <alignment horizontal="right"/>
    </xf>
    <xf numFmtId="0" fontId="10" fillId="5" borderId="7" xfId="0" applyFont="1" applyFill="1" applyBorder="1" applyAlignment="1">
      <alignment horizontal="right"/>
    </xf>
    <xf numFmtId="0" fontId="10" fillId="5" borderId="7" xfId="0" applyFont="1" applyFill="1" applyBorder="1" applyAlignment="1">
      <alignment horizontal="left"/>
    </xf>
    <xf numFmtId="3" fontId="10" fillId="5" borderId="7" xfId="0" applyNumberFormat="1" applyFont="1" applyFill="1" applyBorder="1"/>
    <xf numFmtId="10" fontId="10" fillId="5" borderId="7" xfId="2" applyNumberFormat="1" applyFont="1" applyFill="1" applyBorder="1"/>
    <xf numFmtId="0" fontId="10" fillId="5" borderId="7" xfId="0" applyFont="1" applyFill="1" applyBorder="1" applyAlignment="1">
      <alignment horizontal="center" vertical="center"/>
    </xf>
    <xf numFmtId="3" fontId="16" fillId="5" borderId="7" xfId="0" applyNumberFormat="1" applyFont="1" applyFill="1" applyBorder="1" applyAlignment="1">
      <alignment horizontal="right" vertical="center"/>
    </xf>
    <xf numFmtId="10" fontId="16" fillId="5" borderId="7" xfId="0" applyNumberFormat="1" applyFont="1" applyFill="1" applyBorder="1" applyAlignment="1">
      <alignment horizontal="right" vertical="center"/>
    </xf>
    <xf numFmtId="0" fontId="16" fillId="5" borderId="7" xfId="0" applyFont="1" applyFill="1" applyBorder="1" applyAlignment="1">
      <alignment vertical="center"/>
    </xf>
    <xf numFmtId="0" fontId="17" fillId="0" borderId="7" xfId="0" applyFont="1" applyBorder="1" applyAlignment="1">
      <alignment vertical="center"/>
    </xf>
    <xf numFmtId="3" fontId="10" fillId="5" borderId="7" xfId="0" applyNumberFormat="1" applyFont="1" applyFill="1" applyBorder="1" applyAlignment="1">
      <alignment horizontal="center"/>
    </xf>
    <xf numFmtId="2" fontId="10" fillId="5" borderId="7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/>
    </xf>
    <xf numFmtId="0" fontId="13" fillId="0" borderId="1" xfId="0" applyFont="1" applyFill="1" applyBorder="1"/>
    <xf numFmtId="10" fontId="0" fillId="6" borderId="7" xfId="2" applyNumberFormat="1" applyFont="1" applyFill="1" applyBorder="1"/>
    <xf numFmtId="0" fontId="0" fillId="0" borderId="0" xfId="0" applyFill="1"/>
    <xf numFmtId="0" fontId="13" fillId="5" borderId="1" xfId="0" applyFont="1" applyFill="1" applyBorder="1" applyAlignment="1">
      <alignment horizontal="center"/>
    </xf>
    <xf numFmtId="0" fontId="10" fillId="5" borderId="7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4" fillId="5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3" fillId="5" borderId="1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 vertical="center" shrinkToFit="1"/>
    </xf>
    <xf numFmtId="0" fontId="10" fillId="5" borderId="10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/>
    </xf>
    <xf numFmtId="17" fontId="10" fillId="5" borderId="7" xfId="0" applyNumberFormat="1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/>
    </xf>
    <xf numFmtId="0" fontId="16" fillId="5" borderId="7" xfId="0" applyFont="1" applyFill="1" applyBorder="1" applyAlignment="1">
      <alignment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13" fillId="5" borderId="0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vertical="center" wrapText="1"/>
    </xf>
    <xf numFmtId="0" fontId="16" fillId="5" borderId="13" xfId="0" applyFont="1" applyFill="1" applyBorder="1" applyAlignment="1">
      <alignment vertical="center" wrapText="1"/>
    </xf>
    <xf numFmtId="0" fontId="10" fillId="5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</cellXfs>
  <cellStyles count="3">
    <cellStyle name="Milliers 3" xfId="1" xr:uid="{00000000-0005-0000-0000-000000000000}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71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VENTILATION DES MOUVEMENTS D'AVIONS PAR AEROPORT (Echelle logarithmique)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'[1]Tableau de bord par aéro'!$B$7:$B$8</c:f>
              <c:strCache>
                <c:ptCount val="1"/>
                <c:pt idx="0">
                  <c:v>JUILLET 2009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aéro'!$B$9:$B$25</c:f>
              <c:numCache>
                <c:formatCode>General</c:formatCode>
                <c:ptCount val="17"/>
                <c:pt idx="0">
                  <c:v>6433</c:v>
                </c:pt>
                <c:pt idx="1">
                  <c:v>1120</c:v>
                </c:pt>
                <c:pt idx="2">
                  <c:v>2009</c:v>
                </c:pt>
                <c:pt idx="3">
                  <c:v>809</c:v>
                </c:pt>
                <c:pt idx="4">
                  <c:v>359</c:v>
                </c:pt>
                <c:pt idx="5">
                  <c:v>498</c:v>
                </c:pt>
                <c:pt idx="6">
                  <c:v>592</c:v>
                </c:pt>
                <c:pt idx="7">
                  <c:v>218</c:v>
                </c:pt>
                <c:pt idx="8">
                  <c:v>142</c:v>
                </c:pt>
                <c:pt idx="9">
                  <c:v>94</c:v>
                </c:pt>
                <c:pt idx="10">
                  <c:v>32</c:v>
                </c:pt>
                <c:pt idx="11">
                  <c:v>60</c:v>
                </c:pt>
                <c:pt idx="12">
                  <c:v>16</c:v>
                </c:pt>
                <c:pt idx="13">
                  <c:v>0</c:v>
                </c:pt>
                <c:pt idx="14">
                  <c:v>16</c:v>
                </c:pt>
                <c:pt idx="16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4B-4F49-85E5-E109C798FD21}"/>
            </c:ext>
          </c:extLst>
        </c:ser>
        <c:ser>
          <c:idx val="1"/>
          <c:order val="1"/>
          <c:tx>
            <c:strRef>
              <c:f>'[1]Tableau de bord par aéro'!$C$7:$C$8</c:f>
              <c:strCache>
                <c:ptCount val="1"/>
                <c:pt idx="0">
                  <c:v>JUILLET 2008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aéro'!$C$9:$C$25</c:f>
              <c:numCache>
                <c:formatCode>General</c:formatCode>
                <c:ptCount val="17"/>
                <c:pt idx="0">
                  <c:v>6367</c:v>
                </c:pt>
                <c:pt idx="1">
                  <c:v>1146</c:v>
                </c:pt>
                <c:pt idx="2">
                  <c:v>2068</c:v>
                </c:pt>
                <c:pt idx="3">
                  <c:v>622</c:v>
                </c:pt>
                <c:pt idx="4">
                  <c:v>399</c:v>
                </c:pt>
                <c:pt idx="5">
                  <c:v>412</c:v>
                </c:pt>
                <c:pt idx="6">
                  <c:v>471</c:v>
                </c:pt>
                <c:pt idx="7">
                  <c:v>258</c:v>
                </c:pt>
                <c:pt idx="8">
                  <c:v>120</c:v>
                </c:pt>
                <c:pt idx="9">
                  <c:v>88</c:v>
                </c:pt>
                <c:pt idx="10">
                  <c:v>30</c:v>
                </c:pt>
                <c:pt idx="11">
                  <c:v>74</c:v>
                </c:pt>
                <c:pt idx="12">
                  <c:v>16</c:v>
                </c:pt>
                <c:pt idx="13">
                  <c:v>26</c:v>
                </c:pt>
                <c:pt idx="15">
                  <c:v>2</c:v>
                </c:pt>
                <c:pt idx="16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4B-4F49-85E5-E109C798F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8276496"/>
        <c:axId val="458274536"/>
      </c:barChart>
      <c:catAx>
        <c:axId val="458276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AEROPORTS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58274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8274536"/>
        <c:scaling>
          <c:logBase val="10"/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8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NOMBRE DE MOUVEMENTS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582764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VENTILATION DU TRAFIC PASSAGERS COMMERCIAUX PAR AEROPORT (Echelle logarithmique)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'[1]Tableau de bord par aéro'!$B$7:$B$8</c:f>
              <c:strCache>
                <c:ptCount val="1"/>
                <c:pt idx="0">
                  <c:v>JUILLET 2009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aéro'!$J$9:$J$25</c:f>
              <c:numCache>
                <c:formatCode>General</c:formatCode>
                <c:ptCount val="17"/>
                <c:pt idx="0">
                  <c:v>666213</c:v>
                </c:pt>
                <c:pt idx="1">
                  <c:v>136694</c:v>
                </c:pt>
                <c:pt idx="2">
                  <c:v>219397</c:v>
                </c:pt>
                <c:pt idx="3">
                  <c:v>80376</c:v>
                </c:pt>
                <c:pt idx="4">
                  <c:v>39391</c:v>
                </c:pt>
                <c:pt idx="5">
                  <c:v>48434</c:v>
                </c:pt>
                <c:pt idx="6">
                  <c:v>61291</c:v>
                </c:pt>
                <c:pt idx="7">
                  <c:v>8807</c:v>
                </c:pt>
                <c:pt idx="8">
                  <c:v>5221</c:v>
                </c:pt>
                <c:pt idx="9">
                  <c:v>6749</c:v>
                </c:pt>
                <c:pt idx="10">
                  <c:v>2630</c:v>
                </c:pt>
                <c:pt idx="11">
                  <c:v>3670</c:v>
                </c:pt>
                <c:pt idx="12">
                  <c:v>318</c:v>
                </c:pt>
                <c:pt idx="13">
                  <c:v>0</c:v>
                </c:pt>
                <c:pt idx="14">
                  <c:v>274</c:v>
                </c:pt>
                <c:pt idx="16">
                  <c:v>2754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9F-4343-ABDA-934565E6DEE6}"/>
            </c:ext>
          </c:extLst>
        </c:ser>
        <c:ser>
          <c:idx val="1"/>
          <c:order val="1"/>
          <c:tx>
            <c:strRef>
              <c:f>'[1]Tableau de bord par aéro'!$C$7:$C$8</c:f>
              <c:strCache>
                <c:ptCount val="1"/>
                <c:pt idx="0">
                  <c:v>JUILLET 2008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aéro'!$K$9:$K$25</c:f>
              <c:numCache>
                <c:formatCode>General</c:formatCode>
                <c:ptCount val="17"/>
                <c:pt idx="0">
                  <c:v>623971</c:v>
                </c:pt>
                <c:pt idx="1">
                  <c:v>141789</c:v>
                </c:pt>
                <c:pt idx="2">
                  <c:v>230824</c:v>
                </c:pt>
                <c:pt idx="3">
                  <c:v>61869</c:v>
                </c:pt>
                <c:pt idx="4">
                  <c:v>36673</c:v>
                </c:pt>
                <c:pt idx="5">
                  <c:v>33850</c:v>
                </c:pt>
                <c:pt idx="6">
                  <c:v>50240</c:v>
                </c:pt>
                <c:pt idx="7">
                  <c:v>8999</c:v>
                </c:pt>
                <c:pt idx="8">
                  <c:v>3791</c:v>
                </c:pt>
                <c:pt idx="9">
                  <c:v>6393</c:v>
                </c:pt>
                <c:pt idx="10">
                  <c:v>3416</c:v>
                </c:pt>
                <c:pt idx="11">
                  <c:v>3203</c:v>
                </c:pt>
                <c:pt idx="12">
                  <c:v>217</c:v>
                </c:pt>
                <c:pt idx="13">
                  <c:v>731</c:v>
                </c:pt>
                <c:pt idx="15">
                  <c:v>6</c:v>
                </c:pt>
                <c:pt idx="16">
                  <c:v>2727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9F-4343-ABDA-934565E6D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8279240"/>
        <c:axId val="458280808"/>
      </c:barChart>
      <c:catAx>
        <c:axId val="458279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AEROPORTS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58280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8280808"/>
        <c:scaling>
          <c:logBase val="10"/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8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NOMBRE DE PASSAGERS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582792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2.emf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381000</xdr:colOff>
          <xdr:row>34</xdr:row>
          <xdr:rowOff>0</xdr:rowOff>
        </xdr:from>
        <xdr:to>
          <xdr:col>3</xdr:col>
          <xdr:colOff>504825</xdr:colOff>
          <xdr:row>34</xdr:row>
          <xdr:rowOff>0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76200</xdr:colOff>
      <xdr:row>34</xdr:row>
      <xdr:rowOff>0</xdr:rowOff>
    </xdr:from>
    <xdr:to>
      <xdr:col>3</xdr:col>
      <xdr:colOff>504825</xdr:colOff>
      <xdr:row>34</xdr:row>
      <xdr:rowOff>0</xdr:rowOff>
    </xdr:to>
    <xdr:pic>
      <xdr:nvPicPr>
        <xdr:cNvPr id="10" name="Picture 17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6848475"/>
          <a:ext cx="4286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333375</xdr:colOff>
      <xdr:row>34</xdr:row>
      <xdr:rowOff>0</xdr:rowOff>
    </xdr:from>
    <xdr:to>
      <xdr:col>3</xdr:col>
      <xdr:colOff>504825</xdr:colOff>
      <xdr:row>34</xdr:row>
      <xdr:rowOff>0</xdr:rowOff>
    </xdr:to>
    <xdr:pic>
      <xdr:nvPicPr>
        <xdr:cNvPr id="11" name="Picture 1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6848475"/>
          <a:ext cx="1714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333375</xdr:colOff>
      <xdr:row>34</xdr:row>
      <xdr:rowOff>0</xdr:rowOff>
    </xdr:from>
    <xdr:to>
      <xdr:col>3</xdr:col>
      <xdr:colOff>504825</xdr:colOff>
      <xdr:row>34</xdr:row>
      <xdr:rowOff>0</xdr:rowOff>
    </xdr:to>
    <xdr:pic>
      <xdr:nvPicPr>
        <xdr:cNvPr id="12" name="Picture 19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6848475"/>
          <a:ext cx="1714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34</xdr:row>
      <xdr:rowOff>0</xdr:rowOff>
    </xdr:to>
    <xdr:pic>
      <xdr:nvPicPr>
        <xdr:cNvPr id="13" name="Picture 2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6848475"/>
          <a:ext cx="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981075</xdr:colOff>
      <xdr:row>34</xdr:row>
      <xdr:rowOff>0</xdr:rowOff>
    </xdr:from>
    <xdr:to>
      <xdr:col>14</xdr:col>
      <xdr:colOff>333375</xdr:colOff>
      <xdr:row>34</xdr:row>
      <xdr:rowOff>0</xdr:rowOff>
    </xdr:to>
    <xdr:graphicFrame macro="">
      <xdr:nvGraphicFramePr>
        <xdr:cNvPr id="14" name="Graphique 2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1000125</xdr:colOff>
      <xdr:row>34</xdr:row>
      <xdr:rowOff>0</xdr:rowOff>
    </xdr:from>
    <xdr:to>
      <xdr:col>14</xdr:col>
      <xdr:colOff>314325</xdr:colOff>
      <xdr:row>34</xdr:row>
      <xdr:rowOff>0</xdr:rowOff>
    </xdr:to>
    <xdr:graphicFrame macro="">
      <xdr:nvGraphicFramePr>
        <xdr:cNvPr id="15" name="Graphique 2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1206500</xdr:colOff>
      <xdr:row>3</xdr:row>
      <xdr:rowOff>95249</xdr:rowOff>
    </xdr:to>
    <xdr:pic>
      <xdr:nvPicPr>
        <xdr:cNvPr id="2" name="Image 2" descr="logo airports of moroc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06500" cy="666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1206500</xdr:colOff>
      <xdr:row>3</xdr:row>
      <xdr:rowOff>140073</xdr:rowOff>
    </xdr:to>
    <xdr:pic>
      <xdr:nvPicPr>
        <xdr:cNvPr id="3" name="Image 2" descr="logo airports of morocc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06500" cy="711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1206500</xdr:colOff>
      <xdr:row>3</xdr:row>
      <xdr:rowOff>140073</xdr:rowOff>
    </xdr:to>
    <xdr:pic>
      <xdr:nvPicPr>
        <xdr:cNvPr id="2" name="Image 2" descr="logo airports of morocc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06500" cy="711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1206500</xdr:colOff>
      <xdr:row>3</xdr:row>
      <xdr:rowOff>140073</xdr:rowOff>
    </xdr:to>
    <xdr:pic>
      <xdr:nvPicPr>
        <xdr:cNvPr id="2" name="Image 2" descr="logo airports of moroc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06500" cy="711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Z05F4~1.SAB/LOCALS~1/Temp/Rar$DI01.812/cumul%20juillet%20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au de bord par aéro"/>
      <sheetName val="trafic global par aer"/>
    </sheetNames>
    <sheetDataSet>
      <sheetData sheetId="0">
        <row r="7">
          <cell r="B7" t="str">
            <v>JUILLET</v>
          </cell>
          <cell r="C7" t="str">
            <v>JUILLET</v>
          </cell>
        </row>
        <row r="8">
          <cell r="B8">
            <v>2009</v>
          </cell>
          <cell r="C8">
            <v>2008</v>
          </cell>
        </row>
        <row r="9">
          <cell r="A9" t="str">
            <v xml:space="preserve">MED V      </v>
          </cell>
          <cell r="B9">
            <v>6433</v>
          </cell>
          <cell r="C9">
            <v>6367</v>
          </cell>
          <cell r="J9">
            <v>666213</v>
          </cell>
          <cell r="K9">
            <v>623971</v>
          </cell>
        </row>
        <row r="10">
          <cell r="A10" t="str">
            <v xml:space="preserve">AGADIR     </v>
          </cell>
          <cell r="B10">
            <v>1120</v>
          </cell>
          <cell r="C10">
            <v>1146</v>
          </cell>
          <cell r="J10">
            <v>136694</v>
          </cell>
          <cell r="K10">
            <v>141789</v>
          </cell>
        </row>
        <row r="11">
          <cell r="A11" t="str">
            <v xml:space="preserve">MARRAKECH  </v>
          </cell>
          <cell r="B11">
            <v>2009</v>
          </cell>
          <cell r="C11">
            <v>2068</v>
          </cell>
          <cell r="J11">
            <v>219397</v>
          </cell>
          <cell r="K11">
            <v>230824</v>
          </cell>
        </row>
        <row r="12">
          <cell r="A12" t="str">
            <v xml:space="preserve">TANGER     </v>
          </cell>
          <cell r="B12">
            <v>809</v>
          </cell>
          <cell r="C12">
            <v>622</v>
          </cell>
          <cell r="J12">
            <v>80376</v>
          </cell>
          <cell r="K12">
            <v>61869</v>
          </cell>
        </row>
        <row r="13">
          <cell r="A13" t="str">
            <v xml:space="preserve">RABAT-SALE </v>
          </cell>
          <cell r="B13">
            <v>359</v>
          </cell>
          <cell r="C13">
            <v>399</v>
          </cell>
          <cell r="J13">
            <v>39391</v>
          </cell>
          <cell r="K13">
            <v>36673</v>
          </cell>
        </row>
        <row r="14">
          <cell r="A14" t="str">
            <v xml:space="preserve">FES-SAISS  </v>
          </cell>
          <cell r="B14">
            <v>498</v>
          </cell>
          <cell r="C14">
            <v>412</v>
          </cell>
          <cell r="J14">
            <v>48434</v>
          </cell>
          <cell r="K14">
            <v>33850</v>
          </cell>
        </row>
        <row r="15">
          <cell r="A15" t="str">
            <v xml:space="preserve">OUJDA      </v>
          </cell>
          <cell r="B15">
            <v>592</v>
          </cell>
          <cell r="C15">
            <v>471</v>
          </cell>
          <cell r="J15">
            <v>61291</v>
          </cell>
          <cell r="K15">
            <v>50240</v>
          </cell>
        </row>
        <row r="16">
          <cell r="A16" t="str">
            <v xml:space="preserve">LAAYOUNE   </v>
          </cell>
          <cell r="B16">
            <v>218</v>
          </cell>
          <cell r="C16">
            <v>258</v>
          </cell>
          <cell r="J16">
            <v>8807</v>
          </cell>
          <cell r="K16">
            <v>8999</v>
          </cell>
        </row>
        <row r="17">
          <cell r="A17" t="str">
            <v xml:space="preserve">OUARZAZATE </v>
          </cell>
          <cell r="B17">
            <v>142</v>
          </cell>
          <cell r="C17">
            <v>120</v>
          </cell>
          <cell r="J17">
            <v>5221</v>
          </cell>
          <cell r="K17">
            <v>3791</v>
          </cell>
        </row>
        <row r="18">
          <cell r="A18" t="str">
            <v xml:space="preserve">AL-HOCEIMA </v>
          </cell>
          <cell r="B18">
            <v>94</v>
          </cell>
          <cell r="C18">
            <v>88</v>
          </cell>
          <cell r="J18">
            <v>6749</v>
          </cell>
          <cell r="K18">
            <v>6393</v>
          </cell>
        </row>
        <row r="19">
          <cell r="A19" t="str">
            <v xml:space="preserve">TETOUAN    </v>
          </cell>
          <cell r="B19">
            <v>32</v>
          </cell>
          <cell r="C19">
            <v>30</v>
          </cell>
          <cell r="J19">
            <v>2630</v>
          </cell>
          <cell r="K19">
            <v>3416</v>
          </cell>
        </row>
        <row r="20">
          <cell r="A20" t="str">
            <v xml:space="preserve">DAKHLA     </v>
          </cell>
          <cell r="B20">
            <v>60</v>
          </cell>
          <cell r="C20">
            <v>74</v>
          </cell>
          <cell r="J20">
            <v>3670</v>
          </cell>
          <cell r="K20">
            <v>3203</v>
          </cell>
        </row>
        <row r="21">
          <cell r="A21" t="str">
            <v xml:space="preserve">ERRACHIDIA </v>
          </cell>
          <cell r="B21">
            <v>16</v>
          </cell>
          <cell r="C21">
            <v>16</v>
          </cell>
          <cell r="J21">
            <v>318</v>
          </cell>
          <cell r="K21">
            <v>217</v>
          </cell>
        </row>
        <row r="22">
          <cell r="A22" t="str">
            <v xml:space="preserve">TAN-TAN    </v>
          </cell>
          <cell r="B22">
            <v>0</v>
          </cell>
          <cell r="C22">
            <v>26</v>
          </cell>
          <cell r="J22">
            <v>0</v>
          </cell>
          <cell r="K22">
            <v>731</v>
          </cell>
        </row>
        <row r="23">
          <cell r="A23" t="str">
            <v>GUELMIM</v>
          </cell>
          <cell r="B23">
            <v>16</v>
          </cell>
          <cell r="J23">
            <v>274</v>
          </cell>
        </row>
        <row r="24">
          <cell r="A24" t="str">
            <v xml:space="preserve">BENSLIMANE </v>
          </cell>
          <cell r="C24">
            <v>2</v>
          </cell>
          <cell r="K24">
            <v>6</v>
          </cell>
        </row>
        <row r="25">
          <cell r="A25" t="str">
            <v xml:space="preserve">ESSAOUIRA  </v>
          </cell>
          <cell r="B25">
            <v>70</v>
          </cell>
          <cell r="C25">
            <v>70</v>
          </cell>
          <cell r="J25">
            <v>2754</v>
          </cell>
          <cell r="K25">
            <v>2727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S37"/>
  <sheetViews>
    <sheetView zoomScale="68" zoomScaleNormal="68" workbookViewId="0">
      <selection activeCell="L33" sqref="L33"/>
    </sheetView>
  </sheetViews>
  <sheetFormatPr baseColWidth="10" defaultColWidth="20.7109375" defaultRowHeight="15" x14ac:dyDescent="0.2"/>
  <cols>
    <col min="1" max="1" width="23.28515625" style="8" customWidth="1"/>
    <col min="2" max="3" width="11.7109375" style="8" customWidth="1"/>
    <col min="4" max="4" width="14.7109375" style="8" customWidth="1"/>
    <col min="5" max="5" width="15" style="8" customWidth="1"/>
    <col min="6" max="6" width="13" style="8" customWidth="1"/>
    <col min="7" max="7" width="19.140625" style="9" customWidth="1"/>
    <col min="8" max="9" width="14.5703125" style="8" customWidth="1"/>
    <col min="10" max="10" width="17.140625" style="8" customWidth="1"/>
    <col min="11" max="11" width="15.7109375" style="8" customWidth="1"/>
    <col min="12" max="12" width="17.140625" style="8" customWidth="1"/>
    <col min="13" max="13" width="19.28515625" style="8" customWidth="1"/>
    <col min="14" max="14" width="13.28515625" style="9" customWidth="1"/>
    <col min="15" max="15" width="11.42578125" style="8" customWidth="1"/>
    <col min="16" max="16" width="17.140625" style="8" customWidth="1"/>
    <col min="17" max="17" width="16" style="8" customWidth="1"/>
    <col min="18" max="18" width="13.85546875" style="9" customWidth="1"/>
    <col min="19" max="19" width="18.85546875" style="8" customWidth="1"/>
    <col min="20" max="16384" width="20.7109375" style="8"/>
  </cols>
  <sheetData>
    <row r="3" spans="1:19" ht="18" customHeight="1" x14ac:dyDescent="0.2"/>
    <row r="4" spans="1:19" ht="18.75" customHeight="1" x14ac:dyDescent="0.25">
      <c r="A4" s="1"/>
      <c r="B4" s="2"/>
      <c r="C4" s="3"/>
      <c r="D4" s="3"/>
      <c r="E4" s="4"/>
      <c r="F4" s="4"/>
      <c r="G4" s="5"/>
      <c r="H4" s="6"/>
      <c r="I4" s="6"/>
      <c r="J4" s="6"/>
      <c r="K4" s="6"/>
      <c r="L4" s="6"/>
      <c r="M4" s="6"/>
      <c r="N4" s="7"/>
      <c r="O4" s="6"/>
      <c r="P4" s="6"/>
    </row>
    <row r="5" spans="1:19" ht="15.75" x14ac:dyDescent="0.25">
      <c r="A5" s="1"/>
      <c r="B5" s="2"/>
      <c r="C5" s="3"/>
      <c r="D5" s="3"/>
      <c r="E5" s="4"/>
      <c r="F5" s="4"/>
      <c r="G5" s="5"/>
      <c r="H5" s="6"/>
      <c r="I5" s="6"/>
      <c r="J5" s="6"/>
      <c r="K5" s="6"/>
      <c r="L5" s="6"/>
      <c r="M5" s="6"/>
      <c r="N5" s="7"/>
      <c r="O5" s="6"/>
      <c r="P5" s="6"/>
    </row>
    <row r="6" spans="1:19" ht="18.75" x14ac:dyDescent="0.3">
      <c r="A6" s="71" t="s">
        <v>35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</row>
    <row r="7" spans="1:19" ht="18.75" x14ac:dyDescent="0.3">
      <c r="A7" s="71" t="s">
        <v>81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</row>
    <row r="8" spans="1:19" ht="16.5" thickBot="1" x14ac:dyDescent="0.3">
      <c r="A8" s="72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</row>
    <row r="9" spans="1:19" ht="16.5" thickBot="1" x14ac:dyDescent="0.3">
      <c r="A9" s="74" t="s">
        <v>5</v>
      </c>
      <c r="B9" s="73" t="s">
        <v>1</v>
      </c>
      <c r="C9" s="73"/>
      <c r="D9" s="73"/>
      <c r="E9" s="73"/>
      <c r="F9" s="73"/>
      <c r="G9" s="73"/>
      <c r="H9" s="73" t="s">
        <v>0</v>
      </c>
      <c r="I9" s="73"/>
      <c r="J9" s="73"/>
      <c r="K9" s="73"/>
      <c r="L9" s="73"/>
      <c r="M9" s="73"/>
      <c r="N9" s="73" t="s">
        <v>2</v>
      </c>
      <c r="O9" s="73"/>
      <c r="P9" s="73"/>
      <c r="Q9" s="73"/>
      <c r="R9" s="73"/>
      <c r="S9" s="73"/>
    </row>
    <row r="10" spans="1:19" s="10" customFormat="1" ht="16.5" customHeight="1" thickBot="1" x14ac:dyDescent="0.3">
      <c r="A10" s="74"/>
      <c r="B10" s="69" t="s">
        <v>82</v>
      </c>
      <c r="C10" s="70"/>
      <c r="D10" s="67" t="s">
        <v>56</v>
      </c>
      <c r="E10" s="69" t="s">
        <v>4</v>
      </c>
      <c r="F10" s="70"/>
      <c r="G10" s="67" t="s">
        <v>57</v>
      </c>
      <c r="H10" s="69" t="s">
        <v>82</v>
      </c>
      <c r="I10" s="70"/>
      <c r="J10" s="67" t="s">
        <v>56</v>
      </c>
      <c r="K10" s="69" t="s">
        <v>4</v>
      </c>
      <c r="L10" s="70"/>
      <c r="M10" s="67" t="s">
        <v>57</v>
      </c>
      <c r="N10" s="69" t="s">
        <v>82</v>
      </c>
      <c r="O10" s="70"/>
      <c r="P10" s="67" t="s">
        <v>56</v>
      </c>
      <c r="Q10" s="69" t="s">
        <v>4</v>
      </c>
      <c r="R10" s="70"/>
      <c r="S10" s="67" t="s">
        <v>57</v>
      </c>
    </row>
    <row r="11" spans="1:19" ht="31.5" customHeight="1" thickBot="1" x14ac:dyDescent="0.3">
      <c r="A11" s="74"/>
      <c r="B11" s="37">
        <v>2026</v>
      </c>
      <c r="C11" s="37">
        <v>2025</v>
      </c>
      <c r="D11" s="68"/>
      <c r="E11" s="38">
        <v>46113</v>
      </c>
      <c r="F11" s="38">
        <v>45748</v>
      </c>
      <c r="G11" s="68"/>
      <c r="H11" s="65">
        <v>2026</v>
      </c>
      <c r="I11" s="65">
        <v>2025</v>
      </c>
      <c r="J11" s="68"/>
      <c r="K11" s="38">
        <v>46113</v>
      </c>
      <c r="L11" s="38">
        <v>45748</v>
      </c>
      <c r="M11" s="68"/>
      <c r="N11" s="65">
        <v>2026</v>
      </c>
      <c r="O11" s="65">
        <v>2025</v>
      </c>
      <c r="P11" s="68"/>
      <c r="Q11" s="38">
        <v>46113</v>
      </c>
      <c r="R11" s="38">
        <v>45748</v>
      </c>
      <c r="S11" s="68"/>
    </row>
    <row r="12" spans="1:19" ht="16.5" thickBot="1" x14ac:dyDescent="0.3">
      <c r="A12" s="61" t="s">
        <v>37</v>
      </c>
      <c r="B12" s="11">
        <v>1016169</v>
      </c>
      <c r="C12" s="11">
        <v>937260</v>
      </c>
      <c r="D12" s="12">
        <f t="shared" ref="D12:D33" si="0">(B12-C12)/C12</f>
        <v>8.4191152935151392E-2</v>
      </c>
      <c r="E12" s="13">
        <v>3803669</v>
      </c>
      <c r="F12" s="13">
        <v>3432643</v>
      </c>
      <c r="G12" s="12">
        <f t="shared" ref="G12:G33" si="1">(E12-F12)/F12</f>
        <v>0.10808755818767055</v>
      </c>
      <c r="H12" s="14">
        <v>6294</v>
      </c>
      <c r="I12" s="14">
        <v>5709</v>
      </c>
      <c r="J12" s="12">
        <f t="shared" ref="J12:J32" si="2">(H12-I12)/I12</f>
        <v>0.1024697845507094</v>
      </c>
      <c r="K12" s="14">
        <v>24908</v>
      </c>
      <c r="L12" s="14">
        <v>22084</v>
      </c>
      <c r="M12" s="12">
        <f t="shared" ref="M12:M33" si="3">(K12-L12)/L12</f>
        <v>0.12787538489404093</v>
      </c>
      <c r="N12" s="15">
        <v>37.129999999999995</v>
      </c>
      <c r="O12" s="15">
        <v>16.044</v>
      </c>
      <c r="P12" s="12">
        <f t="shared" ref="P12:P33" si="4">(N12-O12)/O12</f>
        <v>1.31426078284717</v>
      </c>
      <c r="Q12" s="16">
        <v>348.04099999999971</v>
      </c>
      <c r="R12" s="16">
        <v>108.04900000000001</v>
      </c>
      <c r="S12" s="12">
        <f t="shared" ref="S12:S33" si="5">(Q12-R12)/R12</f>
        <v>2.2211404085183544</v>
      </c>
    </row>
    <row r="13" spans="1:19" ht="16.5" thickBot="1" x14ac:dyDescent="0.3">
      <c r="A13" s="62" t="s">
        <v>36</v>
      </c>
      <c r="B13" s="40">
        <v>1025811</v>
      </c>
      <c r="C13" s="40">
        <v>981172</v>
      </c>
      <c r="D13" s="41">
        <f t="shared" si="0"/>
        <v>4.5495590987105219E-2</v>
      </c>
      <c r="E13" s="42">
        <v>3756740</v>
      </c>
      <c r="F13" s="42">
        <v>3336411</v>
      </c>
      <c r="G13" s="41">
        <f t="shared" si="1"/>
        <v>0.1259823804681138</v>
      </c>
      <c r="H13" s="43">
        <v>7756</v>
      </c>
      <c r="I13" s="43">
        <v>7275</v>
      </c>
      <c r="J13" s="41">
        <f t="shared" si="2"/>
        <v>6.6116838487972507E-2</v>
      </c>
      <c r="K13" s="43">
        <v>29948</v>
      </c>
      <c r="L13" s="43">
        <v>26591</v>
      </c>
      <c r="M13" s="41">
        <f t="shared" si="3"/>
        <v>0.12624572223684705</v>
      </c>
      <c r="N13" s="44">
        <v>8968.2810000000027</v>
      </c>
      <c r="O13" s="44">
        <v>8247.9169999999995</v>
      </c>
      <c r="P13" s="41">
        <f t="shared" si="4"/>
        <v>8.7338900233841249E-2</v>
      </c>
      <c r="Q13" s="45">
        <v>36184.320000000014</v>
      </c>
      <c r="R13" s="45">
        <v>32788.809999999983</v>
      </c>
      <c r="S13" s="41">
        <f t="shared" si="5"/>
        <v>0.10355697568774326</v>
      </c>
    </row>
    <row r="14" spans="1:19" ht="16.5" thickBot="1" x14ac:dyDescent="0.3">
      <c r="A14" s="61" t="s">
        <v>38</v>
      </c>
      <c r="B14" s="40">
        <v>328329</v>
      </c>
      <c r="C14" s="40">
        <v>301579</v>
      </c>
      <c r="D14" s="41">
        <f t="shared" si="0"/>
        <v>8.8699810000033158E-2</v>
      </c>
      <c r="E14" s="42">
        <v>1285921</v>
      </c>
      <c r="F14" s="42">
        <v>1166163</v>
      </c>
      <c r="G14" s="41">
        <f t="shared" si="1"/>
        <v>0.1026940487736277</v>
      </c>
      <c r="H14" s="43">
        <v>2143</v>
      </c>
      <c r="I14" s="43">
        <v>1969</v>
      </c>
      <c r="J14" s="41">
        <f t="shared" si="2"/>
        <v>8.836973082783138E-2</v>
      </c>
      <c r="K14" s="43">
        <v>8994</v>
      </c>
      <c r="L14" s="40">
        <v>8095</v>
      </c>
      <c r="M14" s="41">
        <f t="shared" si="3"/>
        <v>0.11105620753551575</v>
      </c>
      <c r="N14" s="44">
        <v>19.323</v>
      </c>
      <c r="O14" s="44">
        <v>14.929</v>
      </c>
      <c r="P14" s="41">
        <f t="shared" si="4"/>
        <v>0.29432647866568423</v>
      </c>
      <c r="Q14" s="45">
        <v>261.80699999999979</v>
      </c>
      <c r="R14" s="46">
        <v>43.072000000000003</v>
      </c>
      <c r="S14" s="41">
        <f t="shared" si="5"/>
        <v>5.0783571693907819</v>
      </c>
    </row>
    <row r="15" spans="1:19" ht="16.5" thickBot="1" x14ac:dyDescent="0.3">
      <c r="A15" s="62" t="s">
        <v>39</v>
      </c>
      <c r="B15" s="40">
        <v>272864</v>
      </c>
      <c r="C15" s="40">
        <v>246793</v>
      </c>
      <c r="D15" s="41">
        <f t="shared" si="0"/>
        <v>0.10563913887346886</v>
      </c>
      <c r="E15" s="42">
        <v>872341</v>
      </c>
      <c r="F15" s="42">
        <v>782377</v>
      </c>
      <c r="G15" s="41">
        <f t="shared" si="1"/>
        <v>0.11498804284890787</v>
      </c>
      <c r="H15" s="43">
        <v>1954</v>
      </c>
      <c r="I15" s="43">
        <v>1760</v>
      </c>
      <c r="J15" s="41">
        <f t="shared" si="2"/>
        <v>0.11022727272727273</v>
      </c>
      <c r="K15" s="43">
        <v>6945</v>
      </c>
      <c r="L15" s="43">
        <v>6170</v>
      </c>
      <c r="M15" s="41">
        <f t="shared" si="3"/>
        <v>0.12560777957860617</v>
      </c>
      <c r="N15" s="44">
        <v>450.74100000000004</v>
      </c>
      <c r="O15" s="44">
        <v>612.09899999999993</v>
      </c>
      <c r="P15" s="41">
        <f t="shared" si="4"/>
        <v>-0.26361421926845152</v>
      </c>
      <c r="Q15" s="45">
        <v>2067.2410000000004</v>
      </c>
      <c r="R15" s="45">
        <v>1714.0229999999995</v>
      </c>
      <c r="S15" s="41">
        <f t="shared" si="5"/>
        <v>0.20607541439058932</v>
      </c>
    </row>
    <row r="16" spans="1:19" ht="16.5" thickBot="1" x14ac:dyDescent="0.3">
      <c r="A16" s="62" t="s">
        <v>41</v>
      </c>
      <c r="B16" s="40">
        <v>217537</v>
      </c>
      <c r="C16" s="40">
        <v>191825</v>
      </c>
      <c r="D16" s="41">
        <f t="shared" si="0"/>
        <v>0.13403883748208001</v>
      </c>
      <c r="E16" s="42">
        <v>776908</v>
      </c>
      <c r="F16" s="42">
        <v>684607</v>
      </c>
      <c r="G16" s="41">
        <f t="shared" si="1"/>
        <v>0.13482333660041454</v>
      </c>
      <c r="H16" s="43">
        <v>1505</v>
      </c>
      <c r="I16" s="43">
        <v>1263</v>
      </c>
      <c r="J16" s="41">
        <f t="shared" si="2"/>
        <v>0.19160728424386381</v>
      </c>
      <c r="K16" s="43">
        <v>5602</v>
      </c>
      <c r="L16" s="43">
        <v>4839</v>
      </c>
      <c r="M16" s="41">
        <f t="shared" si="3"/>
        <v>0.1576772060343046</v>
      </c>
      <c r="N16" s="44">
        <v>86.461999999999989</v>
      </c>
      <c r="O16" s="44">
        <v>56.136000000000003</v>
      </c>
      <c r="P16" s="41">
        <f t="shared" si="4"/>
        <v>0.54022374234003112</v>
      </c>
      <c r="Q16" s="45">
        <v>357.68799999999999</v>
      </c>
      <c r="R16" s="45">
        <v>507.37799999999993</v>
      </c>
      <c r="S16" s="41">
        <f t="shared" si="5"/>
        <v>-0.29502658767230738</v>
      </c>
    </row>
    <row r="17" spans="1:19" ht="16.5" thickBot="1" x14ac:dyDescent="0.3">
      <c r="A17" s="62" t="s">
        <v>40</v>
      </c>
      <c r="B17" s="40">
        <v>176023</v>
      </c>
      <c r="C17" s="40">
        <v>183067</v>
      </c>
      <c r="D17" s="41">
        <f t="shared" si="0"/>
        <v>-3.8477715808966119E-2</v>
      </c>
      <c r="E17" s="42">
        <v>598116</v>
      </c>
      <c r="F17" s="42">
        <v>613617</v>
      </c>
      <c r="G17" s="41">
        <f t="shared" si="1"/>
        <v>-2.5261686035426008E-2</v>
      </c>
      <c r="H17" s="43">
        <v>1110</v>
      </c>
      <c r="I17" s="43">
        <v>1137</v>
      </c>
      <c r="J17" s="41">
        <f t="shared" si="2"/>
        <v>-2.3746701846965697E-2</v>
      </c>
      <c r="K17" s="43">
        <v>4057</v>
      </c>
      <c r="L17" s="43">
        <v>4219</v>
      </c>
      <c r="M17" s="41">
        <f t="shared" si="3"/>
        <v>-3.8397724579284191E-2</v>
      </c>
      <c r="N17" s="44">
        <v>18.204999999999995</v>
      </c>
      <c r="O17" s="44">
        <v>14.6</v>
      </c>
      <c r="P17" s="41">
        <f t="shared" si="4"/>
        <v>0.24691780821917775</v>
      </c>
      <c r="Q17" s="45">
        <v>70.335999999999984</v>
      </c>
      <c r="R17" s="45">
        <v>51.448999999999998</v>
      </c>
      <c r="S17" s="41">
        <f t="shared" si="5"/>
        <v>0.3671014013877818</v>
      </c>
    </row>
    <row r="18" spans="1:19" ht="16.5" thickBot="1" x14ac:dyDescent="0.3">
      <c r="A18" s="62" t="s">
        <v>43</v>
      </c>
      <c r="B18" s="40">
        <v>107592</v>
      </c>
      <c r="C18" s="40">
        <v>101527</v>
      </c>
      <c r="D18" s="41">
        <f t="shared" si="0"/>
        <v>5.9737803736936976E-2</v>
      </c>
      <c r="E18" s="40">
        <v>349112</v>
      </c>
      <c r="F18" s="40">
        <v>313709</v>
      </c>
      <c r="G18" s="41">
        <f t="shared" si="1"/>
        <v>0.11285299433551477</v>
      </c>
      <c r="H18" s="43">
        <v>745</v>
      </c>
      <c r="I18" s="43">
        <v>699</v>
      </c>
      <c r="J18" s="41">
        <f t="shared" si="2"/>
        <v>6.5808297567954227E-2</v>
      </c>
      <c r="K18" s="43">
        <v>2539</v>
      </c>
      <c r="L18" s="43">
        <v>2232</v>
      </c>
      <c r="M18" s="41">
        <f t="shared" si="3"/>
        <v>0.13754480286738352</v>
      </c>
      <c r="N18" s="44">
        <v>7.7750000000000004</v>
      </c>
      <c r="O18" s="44">
        <v>3.1180000000000003</v>
      </c>
      <c r="P18" s="41">
        <f t="shared" si="4"/>
        <v>1.493585631815266</v>
      </c>
      <c r="Q18" s="45">
        <v>55.084000000000003</v>
      </c>
      <c r="R18" s="45">
        <v>3.8550000000000004</v>
      </c>
      <c r="S18" s="41">
        <f t="shared" si="5"/>
        <v>13.288975356679636</v>
      </c>
    </row>
    <row r="19" spans="1:19" s="17" customFormat="1" ht="16.5" thickBot="1" x14ac:dyDescent="0.3">
      <c r="A19" s="62" t="s">
        <v>42</v>
      </c>
      <c r="B19" s="40">
        <v>95684</v>
      </c>
      <c r="C19" s="40">
        <v>110532</v>
      </c>
      <c r="D19" s="41">
        <f t="shared" si="0"/>
        <v>-0.1343321391090363</v>
      </c>
      <c r="E19" s="42">
        <v>317087</v>
      </c>
      <c r="F19" s="42">
        <v>346607</v>
      </c>
      <c r="G19" s="41">
        <f t="shared" si="1"/>
        <v>-8.5168504963835115E-2</v>
      </c>
      <c r="H19" s="43">
        <v>648</v>
      </c>
      <c r="I19" s="43">
        <v>766</v>
      </c>
      <c r="J19" s="41">
        <f t="shared" si="2"/>
        <v>-0.15404699738903394</v>
      </c>
      <c r="K19" s="43">
        <v>2317</v>
      </c>
      <c r="L19" s="43">
        <v>2620</v>
      </c>
      <c r="M19" s="41">
        <f t="shared" si="3"/>
        <v>-0.11564885496183207</v>
      </c>
      <c r="N19" s="44">
        <v>52.571999999999996</v>
      </c>
      <c r="O19" s="44">
        <v>13.878</v>
      </c>
      <c r="P19" s="41">
        <f t="shared" si="4"/>
        <v>2.7881539126675312</v>
      </c>
      <c r="Q19" s="45">
        <v>88.818999999999988</v>
      </c>
      <c r="R19" s="45">
        <v>37.323</v>
      </c>
      <c r="S19" s="41">
        <f t="shared" si="5"/>
        <v>1.3797390349114484</v>
      </c>
    </row>
    <row r="20" spans="1:19" ht="16.5" thickBot="1" x14ac:dyDescent="0.3">
      <c r="A20" s="61" t="s">
        <v>45</v>
      </c>
      <c r="B20" s="40">
        <v>33346</v>
      </c>
      <c r="C20" s="40">
        <v>30121</v>
      </c>
      <c r="D20" s="41">
        <f t="shared" si="0"/>
        <v>0.10706815842767504</v>
      </c>
      <c r="E20" s="42">
        <v>112329</v>
      </c>
      <c r="F20" s="42">
        <v>100468</v>
      </c>
      <c r="G20" s="41">
        <f t="shared" si="1"/>
        <v>0.11805749094238961</v>
      </c>
      <c r="H20" s="43">
        <v>264</v>
      </c>
      <c r="I20" s="43">
        <v>263</v>
      </c>
      <c r="J20" s="41">
        <f t="shared" si="2"/>
        <v>3.8022813688212928E-3</v>
      </c>
      <c r="K20" s="43">
        <v>1042</v>
      </c>
      <c r="L20" s="40">
        <v>984</v>
      </c>
      <c r="M20" s="41">
        <f t="shared" si="3"/>
        <v>5.894308943089431E-2</v>
      </c>
      <c r="N20" s="44">
        <v>4.4009999999999998</v>
      </c>
      <c r="O20" s="44">
        <v>2.7760000000000002</v>
      </c>
      <c r="P20" s="41">
        <f t="shared" si="4"/>
        <v>0.58537463976945225</v>
      </c>
      <c r="Q20" s="45">
        <v>12.072999999999999</v>
      </c>
      <c r="R20" s="46">
        <v>16.777999999999999</v>
      </c>
      <c r="S20" s="41">
        <f t="shared" si="5"/>
        <v>-0.28042674931457862</v>
      </c>
    </row>
    <row r="21" spans="1:19" ht="16.5" thickBot="1" x14ac:dyDescent="0.3">
      <c r="A21" s="62" t="s">
        <v>46</v>
      </c>
      <c r="B21" s="40">
        <v>26524</v>
      </c>
      <c r="C21" s="40">
        <v>26455</v>
      </c>
      <c r="D21" s="41">
        <f t="shared" si="0"/>
        <v>2.6082026082026081E-3</v>
      </c>
      <c r="E21" s="42">
        <v>100387</v>
      </c>
      <c r="F21" s="42">
        <v>91458</v>
      </c>
      <c r="G21" s="41">
        <f t="shared" si="1"/>
        <v>9.762951300050296E-2</v>
      </c>
      <c r="H21" s="43">
        <v>282</v>
      </c>
      <c r="I21" s="43">
        <v>234</v>
      </c>
      <c r="J21" s="41">
        <f t="shared" si="2"/>
        <v>0.20512820512820512</v>
      </c>
      <c r="K21" s="43">
        <v>1054</v>
      </c>
      <c r="L21" s="43">
        <v>857</v>
      </c>
      <c r="M21" s="41">
        <f t="shared" si="3"/>
        <v>0.22987164527421236</v>
      </c>
      <c r="N21" s="44">
        <v>21.742000000000001</v>
      </c>
      <c r="O21" s="44">
        <v>16.811</v>
      </c>
      <c r="P21" s="41">
        <f t="shared" si="4"/>
        <v>0.29331985009815009</v>
      </c>
      <c r="Q21" s="45">
        <v>66.117999999999995</v>
      </c>
      <c r="R21" s="45">
        <v>61.75</v>
      </c>
      <c r="S21" s="41">
        <f t="shared" si="5"/>
        <v>7.073684210526307E-2</v>
      </c>
    </row>
    <row r="22" spans="1:19" ht="16.5" thickBot="1" x14ac:dyDescent="0.3">
      <c r="A22" s="62" t="s">
        <v>47</v>
      </c>
      <c r="B22" s="40">
        <v>32065</v>
      </c>
      <c r="C22" s="40">
        <v>25593</v>
      </c>
      <c r="D22" s="41">
        <f t="shared" si="0"/>
        <v>0.25288164732544055</v>
      </c>
      <c r="E22" s="42">
        <v>97881</v>
      </c>
      <c r="F22" s="42">
        <v>87420</v>
      </c>
      <c r="G22" s="41">
        <f t="shared" si="1"/>
        <v>0.1196636925188744</v>
      </c>
      <c r="H22" s="43">
        <v>224</v>
      </c>
      <c r="I22" s="43">
        <v>160</v>
      </c>
      <c r="J22" s="41">
        <f t="shared" si="2"/>
        <v>0.4</v>
      </c>
      <c r="K22" s="43">
        <v>756</v>
      </c>
      <c r="L22" s="43">
        <v>650</v>
      </c>
      <c r="M22" s="41">
        <f t="shared" si="3"/>
        <v>0.16307692307692306</v>
      </c>
      <c r="N22" s="44">
        <v>0</v>
      </c>
      <c r="O22" s="44">
        <v>0</v>
      </c>
      <c r="P22" s="41"/>
      <c r="Q22" s="45">
        <v>0.89</v>
      </c>
      <c r="R22" s="45">
        <v>0</v>
      </c>
      <c r="S22" s="41"/>
    </row>
    <row r="23" spans="1:19" ht="16.5" thickBot="1" x14ac:dyDescent="0.3">
      <c r="A23" s="62" t="s">
        <v>44</v>
      </c>
      <c r="B23" s="40">
        <v>39922</v>
      </c>
      <c r="C23" s="40">
        <v>41423</v>
      </c>
      <c r="D23" s="41">
        <f t="shared" si="0"/>
        <v>-3.6235907587572121E-2</v>
      </c>
      <c r="E23" s="42">
        <v>94755</v>
      </c>
      <c r="F23" s="42">
        <v>127361</v>
      </c>
      <c r="G23" s="41">
        <f t="shared" si="1"/>
        <v>-0.25601243708827665</v>
      </c>
      <c r="H23" s="43">
        <v>400</v>
      </c>
      <c r="I23" s="43">
        <v>299</v>
      </c>
      <c r="J23" s="41">
        <f t="shared" si="2"/>
        <v>0.33779264214046822</v>
      </c>
      <c r="K23" s="43">
        <v>897</v>
      </c>
      <c r="L23" s="43">
        <v>1056</v>
      </c>
      <c r="M23" s="41">
        <f t="shared" si="3"/>
        <v>-0.15056818181818182</v>
      </c>
      <c r="N23" s="44">
        <v>0.75900000000000001</v>
      </c>
      <c r="O23" s="44">
        <v>0.28199999999999997</v>
      </c>
      <c r="P23" s="41">
        <f t="shared" si="4"/>
        <v>1.691489361702128</v>
      </c>
      <c r="Q23" s="45">
        <v>1.8119999999999998</v>
      </c>
      <c r="R23" s="45">
        <v>2.0720000000000001</v>
      </c>
      <c r="S23" s="41">
        <f t="shared" si="5"/>
        <v>-0.12548262548262559</v>
      </c>
    </row>
    <row r="24" spans="1:19" ht="16.5" thickBot="1" x14ac:dyDescent="0.3">
      <c r="A24" s="62" t="s">
        <v>48</v>
      </c>
      <c r="B24" s="40">
        <v>13017</v>
      </c>
      <c r="C24" s="40">
        <v>16912</v>
      </c>
      <c r="D24" s="41">
        <f t="shared" si="0"/>
        <v>-0.23030983916745507</v>
      </c>
      <c r="E24" s="42">
        <v>45699</v>
      </c>
      <c r="F24" s="42">
        <v>53664</v>
      </c>
      <c r="G24" s="41">
        <f t="shared" si="1"/>
        <v>-0.14842352415026833</v>
      </c>
      <c r="H24" s="43">
        <v>124</v>
      </c>
      <c r="I24" s="43">
        <v>155</v>
      </c>
      <c r="J24" s="41">
        <f t="shared" si="2"/>
        <v>-0.2</v>
      </c>
      <c r="K24" s="43">
        <v>484</v>
      </c>
      <c r="L24" s="43">
        <v>592</v>
      </c>
      <c r="M24" s="41">
        <f t="shared" si="3"/>
        <v>-0.18243243243243243</v>
      </c>
      <c r="N24" s="44">
        <v>0.02</v>
      </c>
      <c r="O24" s="44">
        <v>0.05</v>
      </c>
      <c r="P24" s="41">
        <f t="shared" si="4"/>
        <v>-0.6</v>
      </c>
      <c r="Q24" s="45">
        <v>4.4999999999999998E-2</v>
      </c>
      <c r="R24" s="45">
        <v>0.05</v>
      </c>
      <c r="S24" s="41">
        <f t="shared" si="5"/>
        <v>-0.10000000000000009</v>
      </c>
    </row>
    <row r="25" spans="1:19" ht="16.5" thickBot="1" x14ac:dyDescent="0.3">
      <c r="A25" s="62" t="s">
        <v>50</v>
      </c>
      <c r="B25" s="40">
        <v>12385</v>
      </c>
      <c r="C25" s="40">
        <v>10958</v>
      </c>
      <c r="D25" s="41">
        <f t="shared" si="0"/>
        <v>0.13022449352071547</v>
      </c>
      <c r="E25" s="42">
        <v>44234</v>
      </c>
      <c r="F25" s="42">
        <v>37320</v>
      </c>
      <c r="G25" s="41">
        <f t="shared" si="1"/>
        <v>0.18526259378349411</v>
      </c>
      <c r="H25" s="43">
        <v>108</v>
      </c>
      <c r="I25" s="43">
        <v>107</v>
      </c>
      <c r="J25" s="41">
        <f t="shared" si="2"/>
        <v>9.3457943925233638E-3</v>
      </c>
      <c r="K25" s="43">
        <v>455</v>
      </c>
      <c r="L25" s="43">
        <v>434</v>
      </c>
      <c r="M25" s="41">
        <f t="shared" si="3"/>
        <v>4.8387096774193547E-2</v>
      </c>
      <c r="N25" s="44"/>
      <c r="O25" s="44"/>
      <c r="P25" s="41"/>
      <c r="Q25" s="45"/>
      <c r="R25" s="45"/>
      <c r="S25" s="41"/>
    </row>
    <row r="26" spans="1:19" ht="16.5" thickBot="1" x14ac:dyDescent="0.3">
      <c r="A26" s="61" t="s">
        <v>49</v>
      </c>
      <c r="B26" s="40">
        <v>10899</v>
      </c>
      <c r="C26" s="40">
        <v>9689</v>
      </c>
      <c r="D26" s="41">
        <f t="shared" si="0"/>
        <v>0.12488388894622768</v>
      </c>
      <c r="E26" s="42">
        <v>34154</v>
      </c>
      <c r="F26" s="42">
        <v>31812</v>
      </c>
      <c r="G26" s="41">
        <f t="shared" si="1"/>
        <v>7.3620017603420088E-2</v>
      </c>
      <c r="H26" s="43">
        <v>102</v>
      </c>
      <c r="I26" s="43">
        <v>100</v>
      </c>
      <c r="J26" s="41">
        <f t="shared" si="2"/>
        <v>0.02</v>
      </c>
      <c r="K26" s="43">
        <v>384</v>
      </c>
      <c r="L26" s="43">
        <v>374</v>
      </c>
      <c r="M26" s="41">
        <f t="shared" si="3"/>
        <v>2.6737967914438502E-2</v>
      </c>
      <c r="N26" s="44">
        <v>4.3999999999999997E-2</v>
      </c>
      <c r="O26" s="44">
        <v>7.0000000000000007E-2</v>
      </c>
      <c r="P26" s="41">
        <f t="shared" si="4"/>
        <v>-0.37142857142857155</v>
      </c>
      <c r="Q26" s="45">
        <v>0.78800000000000003</v>
      </c>
      <c r="R26" s="45">
        <v>7.0000000000000007E-2</v>
      </c>
      <c r="S26" s="41">
        <f t="shared" si="5"/>
        <v>10.257142857142856</v>
      </c>
    </row>
    <row r="27" spans="1:19" ht="16.5" thickBot="1" x14ac:dyDescent="0.3">
      <c r="A27" s="62" t="s">
        <v>51</v>
      </c>
      <c r="B27" s="40">
        <v>8361</v>
      </c>
      <c r="C27" s="40">
        <v>7100</v>
      </c>
      <c r="D27" s="41">
        <f t="shared" si="0"/>
        <v>0.17760563380281691</v>
      </c>
      <c r="E27" s="42">
        <v>28582</v>
      </c>
      <c r="F27" s="42">
        <v>22495</v>
      </c>
      <c r="G27" s="41">
        <f t="shared" si="1"/>
        <v>0.27059346521449212</v>
      </c>
      <c r="H27" s="43">
        <v>58</v>
      </c>
      <c r="I27" s="43">
        <v>56</v>
      </c>
      <c r="J27" s="41">
        <f t="shared" si="2"/>
        <v>3.5714285714285712E-2</v>
      </c>
      <c r="K27" s="43">
        <v>220</v>
      </c>
      <c r="L27" s="43">
        <v>159</v>
      </c>
      <c r="M27" s="41">
        <f t="shared" si="3"/>
        <v>0.38364779874213839</v>
      </c>
      <c r="N27" s="44"/>
      <c r="O27" s="44"/>
      <c r="P27" s="41"/>
      <c r="Q27" s="45"/>
      <c r="R27" s="45"/>
      <c r="S27" s="41"/>
    </row>
    <row r="28" spans="1:19" ht="16.5" thickBot="1" x14ac:dyDescent="0.3">
      <c r="A28" s="62" t="s">
        <v>52</v>
      </c>
      <c r="B28" s="40">
        <v>2532</v>
      </c>
      <c r="C28" s="40">
        <v>2691</v>
      </c>
      <c r="D28" s="41">
        <f t="shared" si="0"/>
        <v>-5.9085841694537344E-2</v>
      </c>
      <c r="E28" s="42">
        <v>8795</v>
      </c>
      <c r="F28" s="42">
        <v>9610</v>
      </c>
      <c r="G28" s="41">
        <f t="shared" si="1"/>
        <v>-8.4807492195629552E-2</v>
      </c>
      <c r="H28" s="43">
        <v>58</v>
      </c>
      <c r="I28" s="43">
        <v>80</v>
      </c>
      <c r="J28" s="41">
        <f t="shared" si="2"/>
        <v>-0.27500000000000002</v>
      </c>
      <c r="K28" s="43">
        <v>222</v>
      </c>
      <c r="L28" s="43">
        <v>308</v>
      </c>
      <c r="M28" s="41">
        <f t="shared" si="3"/>
        <v>-0.2792207792207792</v>
      </c>
      <c r="N28" s="44"/>
      <c r="O28" s="44"/>
      <c r="P28" s="41"/>
      <c r="Q28" s="45"/>
      <c r="R28" s="45"/>
      <c r="S28" s="41"/>
    </row>
    <row r="29" spans="1:19" ht="16.5" thickBot="1" x14ac:dyDescent="0.3">
      <c r="A29" s="62" t="s">
        <v>54</v>
      </c>
      <c r="B29" s="40">
        <v>1229</v>
      </c>
      <c r="C29" s="40">
        <v>1130</v>
      </c>
      <c r="D29" s="41">
        <f t="shared" si="0"/>
        <v>8.7610619469026554E-2</v>
      </c>
      <c r="E29" s="42">
        <v>4270</v>
      </c>
      <c r="F29" s="42">
        <v>3868</v>
      </c>
      <c r="G29" s="41">
        <f t="shared" si="1"/>
        <v>0.10392967942088935</v>
      </c>
      <c r="H29" s="43">
        <v>26</v>
      </c>
      <c r="I29" s="43">
        <v>26</v>
      </c>
      <c r="J29" s="41">
        <f t="shared" si="2"/>
        <v>0</v>
      </c>
      <c r="K29" s="43">
        <v>106</v>
      </c>
      <c r="L29" s="43">
        <v>104</v>
      </c>
      <c r="M29" s="41">
        <f>(K29-L29)/L29</f>
        <v>1.9230769230769232E-2</v>
      </c>
      <c r="N29" s="44"/>
      <c r="O29" s="44"/>
      <c r="P29" s="41"/>
      <c r="Q29" s="45">
        <v>0.04</v>
      </c>
      <c r="R29" s="45">
        <v>1.4999999999999999E-2</v>
      </c>
      <c r="S29" s="41"/>
    </row>
    <row r="30" spans="1:19" ht="16.5" thickBot="1" x14ac:dyDescent="0.3">
      <c r="A30" s="62" t="s">
        <v>96</v>
      </c>
      <c r="B30" s="40">
        <v>826</v>
      </c>
      <c r="C30" s="40"/>
      <c r="D30" s="41"/>
      <c r="E30" s="42">
        <v>3419</v>
      </c>
      <c r="F30" s="42"/>
      <c r="G30" s="41"/>
      <c r="H30" s="43">
        <v>16</v>
      </c>
      <c r="I30" s="43"/>
      <c r="J30" s="41"/>
      <c r="K30" s="43">
        <v>66</v>
      </c>
      <c r="L30" s="43"/>
      <c r="M30" s="41"/>
      <c r="N30" s="44"/>
      <c r="O30" s="44"/>
      <c r="P30" s="41"/>
      <c r="Q30" s="45"/>
      <c r="R30" s="45"/>
      <c r="S30" s="41"/>
    </row>
    <row r="31" spans="1:19" ht="16.5" thickBot="1" x14ac:dyDescent="0.3">
      <c r="A31" s="62" t="s">
        <v>53</v>
      </c>
      <c r="B31" s="40">
        <v>797</v>
      </c>
      <c r="C31" s="40">
        <v>1354</v>
      </c>
      <c r="D31" s="41">
        <f t="shared" si="0"/>
        <v>-0.41137370753323488</v>
      </c>
      <c r="E31" s="42">
        <v>2556</v>
      </c>
      <c r="F31" s="42">
        <v>4627</v>
      </c>
      <c r="G31" s="41">
        <f t="shared" si="1"/>
        <v>-0.44759023125135078</v>
      </c>
      <c r="H31" s="43">
        <v>26</v>
      </c>
      <c r="I31" s="43">
        <v>44</v>
      </c>
      <c r="J31" s="41">
        <f t="shared" si="2"/>
        <v>-0.40909090909090912</v>
      </c>
      <c r="K31" s="43">
        <v>93</v>
      </c>
      <c r="L31" s="43">
        <v>156</v>
      </c>
      <c r="M31" s="41">
        <f t="shared" ref="M30:M32" si="6">(K31-L31)/L31</f>
        <v>-0.40384615384615385</v>
      </c>
      <c r="N31" s="44"/>
      <c r="O31" s="44"/>
      <c r="P31" s="41"/>
      <c r="Q31" s="45">
        <v>0.01</v>
      </c>
      <c r="R31" s="45"/>
      <c r="S31" s="41"/>
    </row>
    <row r="32" spans="1:19" ht="16.5" thickBot="1" x14ac:dyDescent="0.3">
      <c r="A32" s="62" t="s">
        <v>97</v>
      </c>
      <c r="B32" s="40">
        <v>7</v>
      </c>
      <c r="C32" s="40"/>
      <c r="D32" s="41"/>
      <c r="E32" s="42">
        <v>7</v>
      </c>
      <c r="F32" s="42"/>
      <c r="G32" s="41"/>
      <c r="H32" s="43">
        <v>2</v>
      </c>
      <c r="I32" s="43"/>
      <c r="J32" s="41"/>
      <c r="K32" s="43">
        <v>2</v>
      </c>
      <c r="L32" s="43"/>
      <c r="M32" s="41"/>
      <c r="N32" s="44"/>
      <c r="O32" s="44"/>
      <c r="P32" s="41"/>
      <c r="Q32" s="45"/>
      <c r="R32" s="45"/>
      <c r="S32" s="41"/>
    </row>
    <row r="33" spans="1:19" ht="16.5" thickBot="1" x14ac:dyDescent="0.3">
      <c r="A33" s="62" t="s">
        <v>55</v>
      </c>
      <c r="B33" s="40"/>
      <c r="C33" s="40"/>
      <c r="D33" s="41"/>
      <c r="E33" s="42">
        <v>0</v>
      </c>
      <c r="F33" s="42">
        <v>8</v>
      </c>
      <c r="G33" s="41">
        <f t="shared" si="1"/>
        <v>-1</v>
      </c>
      <c r="H33" s="43">
        <v>4</v>
      </c>
      <c r="I33" s="43">
        <v>10</v>
      </c>
      <c r="J33" s="41">
        <f t="shared" ref="J31:J33" si="7">(H33-I33)/I33</f>
        <v>-0.6</v>
      </c>
      <c r="K33" s="43">
        <v>37</v>
      </c>
      <c r="L33" s="43">
        <v>57</v>
      </c>
      <c r="M33" s="41">
        <f t="shared" si="3"/>
        <v>-0.35087719298245612</v>
      </c>
      <c r="N33" s="44"/>
      <c r="O33" s="44"/>
      <c r="P33" s="41"/>
      <c r="Q33" s="45"/>
      <c r="R33" s="45"/>
      <c r="S33" s="41"/>
    </row>
    <row r="34" spans="1:19" s="18" customFormat="1" ht="16.5" thickBot="1" x14ac:dyDescent="0.3">
      <c r="A34" s="39" t="s">
        <v>3</v>
      </c>
      <c r="B34" s="47">
        <v>3421919</v>
      </c>
      <c r="C34" s="47">
        <v>3227181</v>
      </c>
      <c r="D34" s="48">
        <f t="shared" ref="D34" si="8">(B34-C34)/C34</f>
        <v>6.0343067215628751E-2</v>
      </c>
      <c r="E34" s="47">
        <v>12336962</v>
      </c>
      <c r="F34" s="47">
        <v>11246245</v>
      </c>
      <c r="G34" s="48">
        <f t="shared" ref="G34" si="9">(E34-F34)/F34</f>
        <v>9.6984993657883142E-2</v>
      </c>
      <c r="H34" s="47">
        <v>23849</v>
      </c>
      <c r="I34" s="47">
        <v>22112</v>
      </c>
      <c r="J34" s="48">
        <f t="shared" ref="J34" si="10">(H34-I34)/I34</f>
        <v>7.8554630969609268E-2</v>
      </c>
      <c r="K34" s="47">
        <v>91128</v>
      </c>
      <c r="L34" s="47">
        <v>82581</v>
      </c>
      <c r="M34" s="48">
        <f t="shared" ref="M34" si="11">(K34-L34)/L34</f>
        <v>0.10349838340538381</v>
      </c>
      <c r="N34" s="49">
        <v>9667.4550000000017</v>
      </c>
      <c r="O34" s="49">
        <v>8998.7099999999991</v>
      </c>
      <c r="P34" s="48">
        <f t="shared" ref="P34" si="12">(N34-O34)/O34</f>
        <v>7.4315651910107416E-2</v>
      </c>
      <c r="Q34" s="49">
        <v>39515.112000000023</v>
      </c>
      <c r="R34" s="49">
        <v>35334.693999999981</v>
      </c>
      <c r="S34" s="48">
        <f t="shared" ref="S34" si="13">(Q34-R34)/R34</f>
        <v>0.1183091609623121</v>
      </c>
    </row>
    <row r="36" spans="1:19" x14ac:dyDescent="0.2">
      <c r="J36" s="34"/>
    </row>
    <row r="37" spans="1:19" x14ac:dyDescent="0.2">
      <c r="J37" s="34"/>
    </row>
  </sheetData>
  <sortState xmlns:xlrd2="http://schemas.microsoft.com/office/spreadsheetml/2017/richdata2" ref="A12:S33">
    <sortCondition descending="1" ref="E12:E33"/>
  </sortState>
  <mergeCells count="19">
    <mergeCell ref="A6:S6"/>
    <mergeCell ref="A7:S7"/>
    <mergeCell ref="A8:S8"/>
    <mergeCell ref="B9:G9"/>
    <mergeCell ref="H9:M9"/>
    <mergeCell ref="N9:S9"/>
    <mergeCell ref="A9:A11"/>
    <mergeCell ref="H10:I10"/>
    <mergeCell ref="B10:C10"/>
    <mergeCell ref="D10:D11"/>
    <mergeCell ref="E10:F10"/>
    <mergeCell ref="G10:G11"/>
    <mergeCell ref="Q10:R10"/>
    <mergeCell ref="S10:S11"/>
    <mergeCell ref="J10:J11"/>
    <mergeCell ref="K10:L10"/>
    <mergeCell ref="M10:M11"/>
    <mergeCell ref="N10:O10"/>
    <mergeCell ref="P10:P11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4098" r:id="rId4">
          <objectPr defaultSize="0" autoPict="0" r:id="rId5">
            <anchor moveWithCells="1" sizeWithCells="1">
              <from>
                <xdr:col>3</xdr:col>
                <xdr:colOff>381000</xdr:colOff>
                <xdr:row>34</xdr:row>
                <xdr:rowOff>0</xdr:rowOff>
              </from>
              <to>
                <xdr:col>3</xdr:col>
                <xdr:colOff>504825</xdr:colOff>
                <xdr:row>34</xdr:row>
                <xdr:rowOff>0</xdr:rowOff>
              </to>
            </anchor>
          </objectPr>
        </oleObject>
      </mc:Choice>
      <mc:Fallback>
        <oleObject progId="Word.Picture.8" shapeId="409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Q35"/>
  <sheetViews>
    <sheetView tabSelected="1" topLeftCell="A4" zoomScale="80" zoomScaleNormal="80" workbookViewId="0">
      <selection activeCell="H10" sqref="H10"/>
    </sheetView>
  </sheetViews>
  <sheetFormatPr baseColWidth="10" defaultRowHeight="15" x14ac:dyDescent="0.25"/>
  <cols>
    <col min="1" max="1" width="21" bestFit="1" customWidth="1"/>
    <col min="2" max="2" width="15.5703125" customWidth="1"/>
    <col min="3" max="3" width="10.5703125" customWidth="1"/>
    <col min="4" max="4" width="11.5703125" customWidth="1"/>
    <col min="5" max="5" width="14.85546875" customWidth="1"/>
    <col min="6" max="6" width="11.42578125" customWidth="1"/>
    <col min="7" max="7" width="10.5703125" customWidth="1"/>
    <col min="8" max="8" width="16" customWidth="1"/>
    <col min="9" max="9" width="10.42578125" customWidth="1"/>
    <col min="10" max="10" width="16.42578125" customWidth="1"/>
    <col min="11" max="11" width="10" customWidth="1"/>
    <col min="12" max="12" width="12.7109375" customWidth="1"/>
    <col min="13" max="13" width="15" customWidth="1"/>
    <col min="14" max="14" width="11.140625" customWidth="1"/>
    <col min="15" max="15" width="11.85546875" customWidth="1"/>
    <col min="16" max="16" width="15.7109375" customWidth="1"/>
    <col min="17" max="17" width="16.42578125" customWidth="1"/>
  </cols>
  <sheetData>
    <row r="3" spans="1:17" x14ac:dyDescent="0.25">
      <c r="E3" s="64"/>
    </row>
    <row r="6" spans="1:17" ht="39.75" customHeight="1" x14ac:dyDescent="0.25">
      <c r="A6" s="77" t="s">
        <v>83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</row>
    <row r="8" spans="1:17" x14ac:dyDescent="0.25">
      <c r="A8" s="78" t="s">
        <v>5</v>
      </c>
      <c r="B8" s="79">
        <v>45748</v>
      </c>
      <c r="C8" s="78"/>
      <c r="D8" s="78"/>
      <c r="E8" s="79">
        <v>46113</v>
      </c>
      <c r="F8" s="78"/>
      <c r="G8" s="78"/>
      <c r="H8" s="75" t="s">
        <v>84</v>
      </c>
      <c r="I8" s="76"/>
      <c r="J8" s="79" t="s">
        <v>85</v>
      </c>
      <c r="K8" s="78"/>
      <c r="L8" s="78"/>
      <c r="M8" s="79" t="s">
        <v>86</v>
      </c>
      <c r="N8" s="78"/>
      <c r="O8" s="78"/>
      <c r="P8" s="75" t="s">
        <v>59</v>
      </c>
      <c r="Q8" s="76"/>
    </row>
    <row r="9" spans="1:17" x14ac:dyDescent="0.25">
      <c r="A9" s="78"/>
      <c r="B9" s="50" t="s">
        <v>6</v>
      </c>
      <c r="C9" s="50" t="s">
        <v>7</v>
      </c>
      <c r="D9" s="50" t="s">
        <v>8</v>
      </c>
      <c r="E9" s="50" t="s">
        <v>6</v>
      </c>
      <c r="F9" s="50" t="s">
        <v>7</v>
      </c>
      <c r="G9" s="50" t="s">
        <v>8</v>
      </c>
      <c r="H9" s="50" t="s">
        <v>6</v>
      </c>
      <c r="I9" s="50" t="s">
        <v>7</v>
      </c>
      <c r="J9" s="50" t="s">
        <v>6</v>
      </c>
      <c r="K9" s="50" t="s">
        <v>7</v>
      </c>
      <c r="L9" s="50" t="s">
        <v>8</v>
      </c>
      <c r="M9" s="50" t="s">
        <v>6</v>
      </c>
      <c r="N9" s="50" t="s">
        <v>7</v>
      </c>
      <c r="O9" s="50" t="s">
        <v>8</v>
      </c>
      <c r="P9" s="50" t="s">
        <v>6</v>
      </c>
      <c r="Q9" s="50" t="s">
        <v>7</v>
      </c>
    </row>
    <row r="10" spans="1:17" x14ac:dyDescent="0.25">
      <c r="A10" s="19" t="s">
        <v>37</v>
      </c>
      <c r="B10" s="20">
        <v>891740</v>
      </c>
      <c r="C10" s="20">
        <v>45520</v>
      </c>
      <c r="D10" s="20">
        <v>937260</v>
      </c>
      <c r="E10" s="20">
        <v>961408</v>
      </c>
      <c r="F10" s="20">
        <v>54761</v>
      </c>
      <c r="G10" s="20">
        <v>1016169</v>
      </c>
      <c r="H10" s="63">
        <f t="shared" ref="H10:H31" si="0">(E10-B10)/B10</f>
        <v>7.8125911140018392E-2</v>
      </c>
      <c r="I10" s="63">
        <f t="shared" ref="I10:I31" si="1">(F10-C10)/C10</f>
        <v>0.20300966608084359</v>
      </c>
      <c r="J10" s="20">
        <v>3310835</v>
      </c>
      <c r="K10" s="20">
        <v>121808</v>
      </c>
      <c r="L10" s="20">
        <v>3432643</v>
      </c>
      <c r="M10" s="20">
        <v>3644799</v>
      </c>
      <c r="N10" s="20">
        <v>158870</v>
      </c>
      <c r="O10" s="20">
        <v>3803669</v>
      </c>
      <c r="P10" s="63">
        <f t="shared" ref="P10:Q13" si="2">(M10-J10)/J10</f>
        <v>0.10087002221493974</v>
      </c>
      <c r="Q10" s="63">
        <f>(N10-K10)/K10</f>
        <v>0.30426572967292786</v>
      </c>
    </row>
    <row r="11" spans="1:17" x14ac:dyDescent="0.25">
      <c r="A11" s="19" t="s">
        <v>36</v>
      </c>
      <c r="B11" s="20">
        <v>873014</v>
      </c>
      <c r="C11" s="20">
        <v>108158</v>
      </c>
      <c r="D11" s="20">
        <v>981172</v>
      </c>
      <c r="E11" s="20">
        <v>907475</v>
      </c>
      <c r="F11" s="20">
        <v>118336</v>
      </c>
      <c r="G11" s="20">
        <v>1025811</v>
      </c>
      <c r="H11" s="63">
        <f t="shared" si="0"/>
        <v>3.9473593779710291E-2</v>
      </c>
      <c r="I11" s="63">
        <f t="shared" si="1"/>
        <v>9.410307143253388E-2</v>
      </c>
      <c r="J11" s="20">
        <v>2995425</v>
      </c>
      <c r="K11" s="20">
        <v>340986</v>
      </c>
      <c r="L11" s="20">
        <v>3336411</v>
      </c>
      <c r="M11" s="20">
        <v>3373767</v>
      </c>
      <c r="N11" s="20">
        <v>382973</v>
      </c>
      <c r="O11" s="20">
        <v>3756740</v>
      </c>
      <c r="P11" s="63">
        <f t="shared" si="2"/>
        <v>0.12630661759182754</v>
      </c>
      <c r="Q11" s="63">
        <f t="shared" si="2"/>
        <v>0.12313408761650038</v>
      </c>
    </row>
    <row r="12" spans="1:17" x14ac:dyDescent="0.25">
      <c r="A12" s="19" t="s">
        <v>38</v>
      </c>
      <c r="B12" s="20">
        <v>252623</v>
      </c>
      <c r="C12" s="20">
        <v>48956</v>
      </c>
      <c r="D12" s="20">
        <v>301579</v>
      </c>
      <c r="E12" s="20">
        <v>279140</v>
      </c>
      <c r="F12" s="20">
        <v>49189</v>
      </c>
      <c r="G12" s="20">
        <v>328329</v>
      </c>
      <c r="H12" s="63">
        <f t="shared" si="0"/>
        <v>0.10496668949383073</v>
      </c>
      <c r="I12" s="63">
        <f t="shared" si="1"/>
        <v>4.7593757659939537E-3</v>
      </c>
      <c r="J12" s="20">
        <v>999711</v>
      </c>
      <c r="K12" s="20">
        <v>166452</v>
      </c>
      <c r="L12" s="20">
        <v>1166163</v>
      </c>
      <c r="M12" s="20">
        <v>1107605</v>
      </c>
      <c r="N12" s="20">
        <v>178316</v>
      </c>
      <c r="O12" s="20">
        <v>1285921</v>
      </c>
      <c r="P12" s="63">
        <f t="shared" si="2"/>
        <v>0.10792519038001983</v>
      </c>
      <c r="Q12" s="63">
        <f t="shared" si="2"/>
        <v>7.1275803234566115E-2</v>
      </c>
    </row>
    <row r="13" spans="1:17" x14ac:dyDescent="0.25">
      <c r="A13" s="19" t="s">
        <v>39</v>
      </c>
      <c r="B13" s="20">
        <v>223700</v>
      </c>
      <c r="C13" s="20">
        <v>23093</v>
      </c>
      <c r="D13" s="20">
        <v>246793</v>
      </c>
      <c r="E13" s="20">
        <v>250532</v>
      </c>
      <c r="F13" s="20">
        <v>22332</v>
      </c>
      <c r="G13" s="20">
        <v>272864</v>
      </c>
      <c r="H13" s="63">
        <f t="shared" si="0"/>
        <v>0.1199463567277604</v>
      </c>
      <c r="I13" s="63">
        <f t="shared" si="1"/>
        <v>-3.2953708916121767E-2</v>
      </c>
      <c r="J13" s="20">
        <v>712194</v>
      </c>
      <c r="K13" s="20">
        <v>70183</v>
      </c>
      <c r="L13" s="20">
        <v>782377</v>
      </c>
      <c r="M13" s="20">
        <v>799357</v>
      </c>
      <c r="N13" s="20">
        <v>72984</v>
      </c>
      <c r="O13" s="20">
        <v>872341</v>
      </c>
      <c r="P13" s="63">
        <f t="shared" ref="P13:P31" si="3">(M13-J13)/J13</f>
        <v>0.12238659691039239</v>
      </c>
      <c r="Q13" s="63">
        <f t="shared" si="2"/>
        <v>3.9909949702919507E-2</v>
      </c>
    </row>
    <row r="14" spans="1:17" x14ac:dyDescent="0.25">
      <c r="A14" s="19" t="s">
        <v>41</v>
      </c>
      <c r="B14" s="20">
        <v>174225</v>
      </c>
      <c r="C14" s="20">
        <v>17600</v>
      </c>
      <c r="D14" s="20">
        <v>191825</v>
      </c>
      <c r="E14" s="20">
        <v>199549</v>
      </c>
      <c r="F14" s="20">
        <v>17988</v>
      </c>
      <c r="G14" s="20">
        <v>217537</v>
      </c>
      <c r="H14" s="63">
        <f t="shared" si="0"/>
        <v>0.14535227435787057</v>
      </c>
      <c r="I14" s="63">
        <f t="shared" si="1"/>
        <v>2.2045454545454545E-2</v>
      </c>
      <c r="J14" s="20">
        <v>625639</v>
      </c>
      <c r="K14" s="20">
        <v>58968</v>
      </c>
      <c r="L14" s="20">
        <v>684607</v>
      </c>
      <c r="M14" s="20">
        <v>712580</v>
      </c>
      <c r="N14" s="20">
        <v>64328</v>
      </c>
      <c r="O14" s="20">
        <v>776908</v>
      </c>
      <c r="P14" s="63">
        <f t="shared" si="3"/>
        <v>0.13896352369337589</v>
      </c>
      <c r="Q14" s="63">
        <f t="shared" ref="Q14:Q31" si="4">(N14-K14)/K14</f>
        <v>9.0896757563424233E-2</v>
      </c>
    </row>
    <row r="15" spans="1:17" x14ac:dyDescent="0.25">
      <c r="A15" s="19" t="s">
        <v>40</v>
      </c>
      <c r="B15" s="20">
        <v>171093</v>
      </c>
      <c r="C15" s="20">
        <v>11974</v>
      </c>
      <c r="D15" s="20">
        <v>183067</v>
      </c>
      <c r="E15" s="20">
        <v>165171</v>
      </c>
      <c r="F15" s="20">
        <v>10852</v>
      </c>
      <c r="G15" s="20">
        <v>176023</v>
      </c>
      <c r="H15" s="63">
        <f t="shared" si="0"/>
        <v>-3.4612754466868893E-2</v>
      </c>
      <c r="I15" s="63">
        <f t="shared" si="1"/>
        <v>-9.3703023216970105E-2</v>
      </c>
      <c r="J15" s="20">
        <v>575032</v>
      </c>
      <c r="K15" s="20">
        <v>38585</v>
      </c>
      <c r="L15" s="20">
        <v>613617</v>
      </c>
      <c r="M15" s="20">
        <v>556863</v>
      </c>
      <c r="N15" s="20">
        <v>41253</v>
      </c>
      <c r="O15" s="20">
        <v>598116</v>
      </c>
      <c r="P15" s="63">
        <f t="shared" si="3"/>
        <v>-3.159650245551552E-2</v>
      </c>
      <c r="Q15" s="63">
        <f t="shared" si="4"/>
        <v>6.9146041207723205E-2</v>
      </c>
    </row>
    <row r="16" spans="1:17" x14ac:dyDescent="0.25">
      <c r="A16" s="19" t="s">
        <v>43</v>
      </c>
      <c r="B16" s="20">
        <v>95331</v>
      </c>
      <c r="C16" s="20">
        <v>6196</v>
      </c>
      <c r="D16" s="20">
        <v>101527</v>
      </c>
      <c r="E16" s="20">
        <v>102396</v>
      </c>
      <c r="F16" s="20">
        <v>5196</v>
      </c>
      <c r="G16" s="20">
        <v>107592</v>
      </c>
      <c r="H16" s="63">
        <f t="shared" si="0"/>
        <v>7.4110205494540074E-2</v>
      </c>
      <c r="I16" s="63">
        <f t="shared" si="1"/>
        <v>-0.16139444803098774</v>
      </c>
      <c r="J16" s="20">
        <v>293766</v>
      </c>
      <c r="K16" s="20">
        <v>19943</v>
      </c>
      <c r="L16" s="20">
        <v>313709</v>
      </c>
      <c r="M16" s="20">
        <v>330132</v>
      </c>
      <c r="N16" s="20">
        <v>18980</v>
      </c>
      <c r="O16" s="20">
        <v>349112</v>
      </c>
      <c r="P16" s="63">
        <f t="shared" si="3"/>
        <v>0.12379240620085374</v>
      </c>
      <c r="Q16" s="63">
        <f t="shared" si="4"/>
        <v>-4.8287619716191145E-2</v>
      </c>
    </row>
    <row r="17" spans="1:17" x14ac:dyDescent="0.25">
      <c r="A17" s="19" t="s">
        <v>42</v>
      </c>
      <c r="B17" s="20">
        <v>85673</v>
      </c>
      <c r="C17" s="20">
        <v>24859</v>
      </c>
      <c r="D17" s="20">
        <v>110532</v>
      </c>
      <c r="E17" s="20">
        <v>71404</v>
      </c>
      <c r="F17" s="20">
        <v>24280</v>
      </c>
      <c r="G17" s="20">
        <v>95684</v>
      </c>
      <c r="H17" s="63">
        <f t="shared" si="0"/>
        <v>-0.16655188915994537</v>
      </c>
      <c r="I17" s="63">
        <f t="shared" si="1"/>
        <v>-2.3291363288949676E-2</v>
      </c>
      <c r="J17" s="20">
        <v>263100</v>
      </c>
      <c r="K17" s="20">
        <v>83507</v>
      </c>
      <c r="L17" s="20">
        <v>346607</v>
      </c>
      <c r="M17" s="20">
        <v>229469</v>
      </c>
      <c r="N17" s="20">
        <v>87618</v>
      </c>
      <c r="O17" s="20">
        <v>317087</v>
      </c>
      <c r="P17" s="63">
        <f t="shared" si="3"/>
        <v>-0.1278259217027746</v>
      </c>
      <c r="Q17" s="63">
        <f t="shared" si="4"/>
        <v>4.9229405918066751E-2</v>
      </c>
    </row>
    <row r="18" spans="1:17" x14ac:dyDescent="0.25">
      <c r="A18" s="19" t="s">
        <v>45</v>
      </c>
      <c r="B18" s="20">
        <v>7148</v>
      </c>
      <c r="C18" s="20">
        <v>22973</v>
      </c>
      <c r="D18" s="20">
        <v>30121</v>
      </c>
      <c r="E18" s="20">
        <v>6887</v>
      </c>
      <c r="F18" s="20">
        <v>26459</v>
      </c>
      <c r="G18" s="20">
        <v>33346</v>
      </c>
      <c r="H18" s="63">
        <f t="shared" si="0"/>
        <v>-3.6513710128707327E-2</v>
      </c>
      <c r="I18" s="63">
        <f t="shared" si="1"/>
        <v>0.15174335089017543</v>
      </c>
      <c r="J18" s="20">
        <v>21847</v>
      </c>
      <c r="K18" s="20">
        <v>78621</v>
      </c>
      <c r="L18" s="20">
        <v>100468</v>
      </c>
      <c r="M18" s="20">
        <v>23428</v>
      </c>
      <c r="N18" s="20">
        <v>88901</v>
      </c>
      <c r="O18" s="20">
        <v>112329</v>
      </c>
      <c r="P18" s="63">
        <f t="shared" si="3"/>
        <v>7.2366915365954132E-2</v>
      </c>
      <c r="Q18" s="63">
        <f t="shared" si="4"/>
        <v>0.13075386983121559</v>
      </c>
    </row>
    <row r="19" spans="1:17" x14ac:dyDescent="0.25">
      <c r="A19" s="19" t="s">
        <v>46</v>
      </c>
      <c r="B19" s="20">
        <v>4128</v>
      </c>
      <c r="C19" s="20">
        <v>22327</v>
      </c>
      <c r="D19" s="20">
        <v>26455</v>
      </c>
      <c r="E19" s="20">
        <v>3780</v>
      </c>
      <c r="F19" s="20">
        <v>22744</v>
      </c>
      <c r="G19" s="20">
        <v>26524</v>
      </c>
      <c r="H19" s="63">
        <f t="shared" si="0"/>
        <v>-8.4302325581395346E-2</v>
      </c>
      <c r="I19" s="63">
        <f t="shared" si="1"/>
        <v>1.8676938236216242E-2</v>
      </c>
      <c r="J19" s="20">
        <v>15078</v>
      </c>
      <c r="K19" s="20">
        <v>76380</v>
      </c>
      <c r="L19" s="20">
        <v>91458</v>
      </c>
      <c r="M19" s="20">
        <v>15596</v>
      </c>
      <c r="N19" s="20">
        <v>84791</v>
      </c>
      <c r="O19" s="20">
        <v>100387</v>
      </c>
      <c r="P19" s="63">
        <f t="shared" si="3"/>
        <v>3.4354688950789226E-2</v>
      </c>
      <c r="Q19" s="63">
        <f t="shared" si="4"/>
        <v>0.11012045037968055</v>
      </c>
    </row>
    <row r="20" spans="1:17" x14ac:dyDescent="0.25">
      <c r="A20" s="19" t="s">
        <v>47</v>
      </c>
      <c r="B20" s="20">
        <v>25264</v>
      </c>
      <c r="C20" s="20">
        <v>329</v>
      </c>
      <c r="D20" s="20">
        <v>25593</v>
      </c>
      <c r="E20" s="20">
        <v>31995</v>
      </c>
      <c r="F20" s="20">
        <v>70</v>
      </c>
      <c r="G20" s="20">
        <v>32065</v>
      </c>
      <c r="H20" s="63">
        <f t="shared" si="0"/>
        <v>0.26642653578214059</v>
      </c>
      <c r="I20" s="63">
        <f t="shared" si="1"/>
        <v>-0.78723404255319152</v>
      </c>
      <c r="J20" s="20">
        <v>85346</v>
      </c>
      <c r="K20" s="20">
        <v>2074</v>
      </c>
      <c r="L20" s="20">
        <v>87420</v>
      </c>
      <c r="M20" s="20">
        <v>97641</v>
      </c>
      <c r="N20" s="20">
        <v>240</v>
      </c>
      <c r="O20" s="20">
        <v>97881</v>
      </c>
      <c r="P20" s="63">
        <f t="shared" si="3"/>
        <v>0.14406064724767417</v>
      </c>
      <c r="Q20" s="63">
        <f t="shared" si="4"/>
        <v>-0.88428158148505309</v>
      </c>
    </row>
    <row r="21" spans="1:17" x14ac:dyDescent="0.25">
      <c r="A21" s="19" t="s">
        <v>44</v>
      </c>
      <c r="B21" s="20">
        <v>37735</v>
      </c>
      <c r="C21" s="20">
        <v>3688</v>
      </c>
      <c r="D21" s="20">
        <v>41423</v>
      </c>
      <c r="E21" s="20">
        <v>36463</v>
      </c>
      <c r="F21" s="20">
        <v>3459</v>
      </c>
      <c r="G21" s="20">
        <v>39922</v>
      </c>
      <c r="H21" s="63">
        <f t="shared" si="0"/>
        <v>-3.3708758447065057E-2</v>
      </c>
      <c r="I21" s="63">
        <f t="shared" si="1"/>
        <v>-6.2093275488069415E-2</v>
      </c>
      <c r="J21" s="20">
        <v>115128</v>
      </c>
      <c r="K21" s="20">
        <v>12233</v>
      </c>
      <c r="L21" s="20">
        <v>127361</v>
      </c>
      <c r="M21" s="20">
        <v>83983</v>
      </c>
      <c r="N21" s="20">
        <v>10772</v>
      </c>
      <c r="O21" s="20">
        <v>94755</v>
      </c>
      <c r="P21" s="63">
        <f t="shared" si="3"/>
        <v>-0.27052498089083454</v>
      </c>
      <c r="Q21" s="63">
        <f t="shared" si="4"/>
        <v>-0.11943104716749775</v>
      </c>
    </row>
    <row r="22" spans="1:17" x14ac:dyDescent="0.25">
      <c r="A22" s="19" t="s">
        <v>48</v>
      </c>
      <c r="B22" s="20">
        <v>13331</v>
      </c>
      <c r="C22" s="20">
        <v>3581</v>
      </c>
      <c r="D22" s="20">
        <v>16912</v>
      </c>
      <c r="E22" s="20">
        <v>9160</v>
      </c>
      <c r="F22" s="20">
        <v>3857</v>
      </c>
      <c r="G22" s="20">
        <v>13017</v>
      </c>
      <c r="H22" s="63">
        <f t="shared" si="0"/>
        <v>-0.31287975395694245</v>
      </c>
      <c r="I22" s="63">
        <f t="shared" si="1"/>
        <v>7.7073443172298237E-2</v>
      </c>
      <c r="J22" s="20">
        <v>39237</v>
      </c>
      <c r="K22" s="20">
        <v>14427</v>
      </c>
      <c r="L22" s="20">
        <v>53664</v>
      </c>
      <c r="M22" s="20">
        <v>32406</v>
      </c>
      <c r="N22" s="20">
        <v>13293</v>
      </c>
      <c r="O22" s="20">
        <v>45699</v>
      </c>
      <c r="P22" s="63">
        <f t="shared" si="3"/>
        <v>-0.17409587888982339</v>
      </c>
      <c r="Q22" s="63">
        <f t="shared" si="4"/>
        <v>-7.8602620087336247E-2</v>
      </c>
    </row>
    <row r="23" spans="1:17" x14ac:dyDescent="0.25">
      <c r="A23" s="19" t="s">
        <v>50</v>
      </c>
      <c r="B23" s="20">
        <v>583</v>
      </c>
      <c r="C23" s="20">
        <v>10375</v>
      </c>
      <c r="D23" s="20">
        <v>10958</v>
      </c>
      <c r="E23" s="20">
        <v>189</v>
      </c>
      <c r="F23" s="20">
        <v>12196</v>
      </c>
      <c r="G23" s="20">
        <v>12385</v>
      </c>
      <c r="H23" s="63">
        <f t="shared" si="0"/>
        <v>-0.67581475128644941</v>
      </c>
      <c r="I23" s="63">
        <f t="shared" si="1"/>
        <v>0.17551807228915664</v>
      </c>
      <c r="J23" s="20">
        <v>3655</v>
      </c>
      <c r="K23" s="20">
        <v>33665</v>
      </c>
      <c r="L23" s="20">
        <v>37320</v>
      </c>
      <c r="M23" s="20">
        <v>5187</v>
      </c>
      <c r="N23" s="20">
        <v>39047</v>
      </c>
      <c r="O23" s="20">
        <v>44234</v>
      </c>
      <c r="P23" s="63">
        <f t="shared" si="3"/>
        <v>0.41915184678522571</v>
      </c>
      <c r="Q23" s="63">
        <f t="shared" si="4"/>
        <v>0.15986930046041883</v>
      </c>
    </row>
    <row r="24" spans="1:17" x14ac:dyDescent="0.25">
      <c r="A24" s="19" t="s">
        <v>49</v>
      </c>
      <c r="B24" s="20">
        <v>7153</v>
      </c>
      <c r="C24" s="20">
        <v>2536</v>
      </c>
      <c r="D24" s="20">
        <v>9689</v>
      </c>
      <c r="E24" s="20">
        <v>8415</v>
      </c>
      <c r="F24" s="20">
        <v>2484</v>
      </c>
      <c r="G24" s="20">
        <v>10899</v>
      </c>
      <c r="H24" s="63">
        <f t="shared" si="0"/>
        <v>0.17642947015238361</v>
      </c>
      <c r="I24" s="63">
        <f t="shared" si="1"/>
        <v>-2.0504731861198739E-2</v>
      </c>
      <c r="J24" s="20">
        <v>22916</v>
      </c>
      <c r="K24" s="20">
        <v>8896</v>
      </c>
      <c r="L24" s="20">
        <v>31812</v>
      </c>
      <c r="M24" s="20">
        <v>26251</v>
      </c>
      <c r="N24" s="20">
        <v>7903</v>
      </c>
      <c r="O24" s="20">
        <v>34154</v>
      </c>
      <c r="P24" s="63">
        <f t="shared" si="3"/>
        <v>0.14553150637109444</v>
      </c>
      <c r="Q24" s="63">
        <f t="shared" si="4"/>
        <v>-0.11162320143884892</v>
      </c>
    </row>
    <row r="25" spans="1:17" x14ac:dyDescent="0.25">
      <c r="A25" s="19" t="s">
        <v>51</v>
      </c>
      <c r="B25" s="20">
        <v>6311</v>
      </c>
      <c r="C25" s="20">
        <v>789</v>
      </c>
      <c r="D25" s="20">
        <v>7100</v>
      </c>
      <c r="E25" s="20">
        <v>7711</v>
      </c>
      <c r="F25" s="20">
        <v>650</v>
      </c>
      <c r="G25" s="20">
        <v>8361</v>
      </c>
      <c r="H25" s="63">
        <f t="shared" si="0"/>
        <v>0.22183489145935667</v>
      </c>
      <c r="I25" s="63">
        <f t="shared" si="1"/>
        <v>-0.17617237008871989</v>
      </c>
      <c r="J25" s="20">
        <v>21706</v>
      </c>
      <c r="K25" s="20">
        <v>789</v>
      </c>
      <c r="L25" s="20">
        <v>22495</v>
      </c>
      <c r="M25" s="20">
        <v>25279</v>
      </c>
      <c r="N25" s="20">
        <v>3303</v>
      </c>
      <c r="O25" s="20">
        <v>28582</v>
      </c>
      <c r="P25" s="63">
        <f t="shared" si="3"/>
        <v>0.16460886390859669</v>
      </c>
      <c r="Q25" s="63">
        <f t="shared" si="4"/>
        <v>3.1863117870722433</v>
      </c>
    </row>
    <row r="26" spans="1:17" x14ac:dyDescent="0.25">
      <c r="A26" s="19" t="s">
        <v>52</v>
      </c>
      <c r="B26" s="20">
        <v>737</v>
      </c>
      <c r="C26" s="20">
        <v>1954</v>
      </c>
      <c r="D26" s="20">
        <v>2691</v>
      </c>
      <c r="E26" s="20">
        <v>778</v>
      </c>
      <c r="F26" s="20">
        <v>1754</v>
      </c>
      <c r="G26" s="20">
        <v>2532</v>
      </c>
      <c r="H26" s="63">
        <f t="shared" si="0"/>
        <v>5.563093622795115E-2</v>
      </c>
      <c r="I26" s="63">
        <f t="shared" si="1"/>
        <v>-0.10235414534288639</v>
      </c>
      <c r="J26" s="20">
        <v>2863</v>
      </c>
      <c r="K26" s="20">
        <v>6747</v>
      </c>
      <c r="L26" s="20">
        <v>9610</v>
      </c>
      <c r="M26" s="20">
        <v>2978</v>
      </c>
      <c r="N26" s="20">
        <v>5817</v>
      </c>
      <c r="O26" s="20">
        <v>8795</v>
      </c>
      <c r="P26" s="63">
        <f t="shared" si="3"/>
        <v>4.0167656304575618E-2</v>
      </c>
      <c r="Q26" s="63">
        <f t="shared" si="4"/>
        <v>-0.13783903957314361</v>
      </c>
    </row>
    <row r="27" spans="1:17" x14ac:dyDescent="0.25">
      <c r="A27" s="19" t="s">
        <v>54</v>
      </c>
      <c r="B27" s="20"/>
      <c r="C27" s="20">
        <v>1130</v>
      </c>
      <c r="D27" s="20">
        <v>1130</v>
      </c>
      <c r="E27" s="20"/>
      <c r="F27" s="20">
        <v>1229</v>
      </c>
      <c r="G27" s="20">
        <v>1229</v>
      </c>
      <c r="H27" s="63"/>
      <c r="I27" s="63">
        <f t="shared" si="1"/>
        <v>8.7610619469026554E-2</v>
      </c>
      <c r="J27" s="20"/>
      <c r="K27" s="20">
        <v>3868</v>
      </c>
      <c r="L27" s="20">
        <v>3868</v>
      </c>
      <c r="M27" s="20"/>
      <c r="N27" s="20">
        <v>4270</v>
      </c>
      <c r="O27" s="20">
        <v>4270</v>
      </c>
      <c r="P27" s="63"/>
      <c r="Q27" s="63">
        <f t="shared" si="4"/>
        <v>0.10392967942088935</v>
      </c>
    </row>
    <row r="28" spans="1:17" x14ac:dyDescent="0.25">
      <c r="A28" s="19" t="s">
        <v>96</v>
      </c>
      <c r="B28" s="20"/>
      <c r="C28" s="20"/>
      <c r="D28" s="20"/>
      <c r="E28" s="20"/>
      <c r="F28" s="20">
        <v>826</v>
      </c>
      <c r="G28" s="20">
        <v>826</v>
      </c>
      <c r="H28" s="63"/>
      <c r="I28" s="63"/>
      <c r="J28" s="20"/>
      <c r="K28" s="20"/>
      <c r="L28" s="20"/>
      <c r="M28" s="20"/>
      <c r="N28" s="20">
        <v>3419</v>
      </c>
      <c r="O28" s="20">
        <v>3419</v>
      </c>
      <c r="P28" s="63"/>
      <c r="Q28" s="63"/>
    </row>
    <row r="29" spans="1:17" x14ac:dyDescent="0.25">
      <c r="A29" s="19" t="s">
        <v>53</v>
      </c>
      <c r="B29" s="20"/>
      <c r="C29" s="20">
        <v>1354</v>
      </c>
      <c r="D29" s="20">
        <v>1354</v>
      </c>
      <c r="E29" s="20"/>
      <c r="F29" s="20">
        <v>797</v>
      </c>
      <c r="G29" s="20">
        <v>797</v>
      </c>
      <c r="H29" s="63"/>
      <c r="I29" s="63">
        <f t="shared" si="1"/>
        <v>-0.41137370753323488</v>
      </c>
      <c r="J29" s="20"/>
      <c r="K29" s="20">
        <v>4627</v>
      </c>
      <c r="L29" s="20">
        <v>4627</v>
      </c>
      <c r="M29" s="20">
        <v>0</v>
      </c>
      <c r="N29" s="20">
        <v>2556</v>
      </c>
      <c r="O29" s="20">
        <v>2556</v>
      </c>
      <c r="P29" s="63"/>
      <c r="Q29" s="63">
        <f t="shared" si="4"/>
        <v>-0.44759023125135078</v>
      </c>
    </row>
    <row r="30" spans="1:17" x14ac:dyDescent="0.25">
      <c r="A30" s="19" t="s">
        <v>97</v>
      </c>
      <c r="B30" s="20"/>
      <c r="C30" s="20"/>
      <c r="D30" s="20"/>
      <c r="E30" s="20"/>
      <c r="F30" s="20">
        <v>7</v>
      </c>
      <c r="G30" s="20">
        <v>7</v>
      </c>
      <c r="H30" s="63"/>
      <c r="I30" s="63"/>
      <c r="J30" s="20"/>
      <c r="K30" s="20"/>
      <c r="L30" s="20"/>
      <c r="M30" s="20"/>
      <c r="N30" s="20">
        <v>7</v>
      </c>
      <c r="O30" s="20">
        <v>7</v>
      </c>
      <c r="P30" s="63"/>
      <c r="Q30" s="63"/>
    </row>
    <row r="31" spans="1:17" x14ac:dyDescent="0.25">
      <c r="A31" s="19" t="s">
        <v>55</v>
      </c>
      <c r="B31" s="20"/>
      <c r="C31" s="20"/>
      <c r="D31" s="20"/>
      <c r="E31" s="20"/>
      <c r="F31" s="20"/>
      <c r="G31" s="20"/>
      <c r="H31" s="63"/>
      <c r="I31" s="63"/>
      <c r="J31" s="20"/>
      <c r="K31" s="20">
        <v>8</v>
      </c>
      <c r="L31" s="20">
        <v>8</v>
      </c>
      <c r="M31" s="20"/>
      <c r="N31" s="20"/>
      <c r="O31" s="20"/>
      <c r="P31" s="63"/>
      <c r="Q31" s="63">
        <f t="shared" si="4"/>
        <v>-1</v>
      </c>
    </row>
    <row r="32" spans="1:17" x14ac:dyDescent="0.25">
      <c r="A32" s="51" t="s">
        <v>34</v>
      </c>
      <c r="B32" s="52">
        <v>2869789</v>
      </c>
      <c r="C32" s="52">
        <v>357392</v>
      </c>
      <c r="D32" s="52">
        <v>3227181</v>
      </c>
      <c r="E32" s="52">
        <v>3042453</v>
      </c>
      <c r="F32" s="52">
        <v>379466</v>
      </c>
      <c r="G32" s="52">
        <v>3421919</v>
      </c>
      <c r="H32" s="53">
        <f t="shared" ref="H32" si="5">(E32-B32)/B32</f>
        <v>6.0166095834920268E-2</v>
      </c>
      <c r="I32" s="53">
        <f t="shared" ref="I32" si="6">(F32-C32)/C32</f>
        <v>6.1764113354523885E-2</v>
      </c>
      <c r="J32" s="52">
        <v>10103478</v>
      </c>
      <c r="K32" s="52">
        <v>1142767</v>
      </c>
      <c r="L32" s="52">
        <v>11246245</v>
      </c>
      <c r="M32" s="52">
        <v>11067321</v>
      </c>
      <c r="N32" s="52">
        <v>1269641</v>
      </c>
      <c r="O32" s="52">
        <v>12336962</v>
      </c>
      <c r="P32" s="53">
        <f t="shared" ref="P32:Q32" si="7">(M32-J32)/J32</f>
        <v>9.5397149377669743E-2</v>
      </c>
      <c r="Q32" s="53">
        <f t="shared" si="7"/>
        <v>0.11102350697911298</v>
      </c>
    </row>
    <row r="35" spans="16:16" x14ac:dyDescent="0.25">
      <c r="P35" s="33"/>
    </row>
  </sheetData>
  <sortState xmlns:xlrd2="http://schemas.microsoft.com/office/spreadsheetml/2017/richdata2" ref="A10:Q31">
    <sortCondition descending="1" ref="O10:O31"/>
  </sortState>
  <mergeCells count="8">
    <mergeCell ref="P8:Q8"/>
    <mergeCell ref="A6:Q6"/>
    <mergeCell ref="A8:A9"/>
    <mergeCell ref="B8:D8"/>
    <mergeCell ref="M8:O8"/>
    <mergeCell ref="E8:G8"/>
    <mergeCell ref="J8:L8"/>
    <mergeCell ref="H8:I8"/>
  </mergeCells>
  <pageMargins left="0.7" right="0.7" top="0.75" bottom="0.75" header="0.3" footer="0.3"/>
  <pageSetup paperSize="0" orientation="portrait" horizontalDpi="0" verticalDpi="0" copie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6:G98"/>
  <sheetViews>
    <sheetView zoomScale="85" zoomScaleNormal="85" workbookViewId="0">
      <selection activeCell="J94" sqref="J94"/>
    </sheetView>
  </sheetViews>
  <sheetFormatPr baseColWidth="10" defaultColWidth="17.140625" defaultRowHeight="15" x14ac:dyDescent="0.25"/>
  <cols>
    <col min="1" max="1" width="31.140625" customWidth="1"/>
    <col min="2" max="2" width="17.7109375" customWidth="1"/>
    <col min="3" max="3" width="19.5703125" customWidth="1"/>
    <col min="4" max="4" width="17.7109375" customWidth="1"/>
    <col min="5" max="5" width="15.140625" customWidth="1"/>
    <col min="6" max="6" width="14.85546875" customWidth="1"/>
    <col min="7" max="7" width="15.140625" customWidth="1"/>
  </cols>
  <sheetData>
    <row r="6" spans="1:7" s="26" customFormat="1" ht="36" customHeight="1" x14ac:dyDescent="0.25">
      <c r="A6" s="84" t="s">
        <v>93</v>
      </c>
      <c r="B6" s="85"/>
      <c r="C6" s="85"/>
      <c r="D6" s="85"/>
      <c r="E6" s="85"/>
      <c r="F6" s="85"/>
      <c r="G6" s="85"/>
    </row>
    <row r="7" spans="1:7" x14ac:dyDescent="0.25">
      <c r="A7" s="27"/>
    </row>
    <row r="8" spans="1:7" x14ac:dyDescent="0.25">
      <c r="B8" s="80" t="s">
        <v>20</v>
      </c>
      <c r="C8" s="80"/>
      <c r="D8" s="80"/>
      <c r="E8" s="80"/>
      <c r="F8" s="80"/>
      <c r="G8" s="80"/>
    </row>
    <row r="9" spans="1:7" ht="15" customHeight="1" x14ac:dyDescent="0.25">
      <c r="A9" s="81" t="s">
        <v>10</v>
      </c>
      <c r="B9" s="82" t="s">
        <v>82</v>
      </c>
      <c r="C9" s="82"/>
      <c r="D9" s="82" t="s">
        <v>94</v>
      </c>
      <c r="E9" s="78" t="s">
        <v>95</v>
      </c>
      <c r="F9" s="78"/>
      <c r="G9" s="82" t="s">
        <v>58</v>
      </c>
    </row>
    <row r="10" spans="1:7" ht="19.5" customHeight="1" x14ac:dyDescent="0.25">
      <c r="A10" s="81"/>
      <c r="B10" s="54">
        <v>2025</v>
      </c>
      <c r="C10" s="54">
        <v>2026</v>
      </c>
      <c r="D10" s="82"/>
      <c r="E10" s="54">
        <v>2025</v>
      </c>
      <c r="F10" s="54">
        <v>2026</v>
      </c>
      <c r="G10" s="82"/>
    </row>
    <row r="11" spans="1:7" x14ac:dyDescent="0.25">
      <c r="A11" s="58" t="s">
        <v>13</v>
      </c>
      <c r="B11" s="28">
        <v>2390545</v>
      </c>
      <c r="C11" s="28">
        <v>2607814</v>
      </c>
      <c r="D11" s="32">
        <f>C11/B11-1</f>
        <v>9.0886806146715404E-2</v>
      </c>
      <c r="E11" s="29">
        <v>8422795</v>
      </c>
      <c r="F11" s="28">
        <v>9234591</v>
      </c>
      <c r="G11" s="32">
        <f>F11/E11-1</f>
        <v>9.6380833203230099E-2</v>
      </c>
    </row>
    <row r="12" spans="1:7" x14ac:dyDescent="0.25">
      <c r="A12" s="58" t="s">
        <v>16</v>
      </c>
      <c r="B12" s="28">
        <v>223089</v>
      </c>
      <c r="C12" s="28">
        <v>139363</v>
      </c>
      <c r="D12" s="32">
        <f t="shared" ref="D12:D16" si="0">C12/B12-1</f>
        <v>-0.37530313014088545</v>
      </c>
      <c r="E12" s="29">
        <v>744915</v>
      </c>
      <c r="F12" s="28">
        <v>710527</v>
      </c>
      <c r="G12" s="32">
        <f t="shared" ref="G12:G16" si="1">F12/E12-1</f>
        <v>-4.6163656256082874E-2</v>
      </c>
    </row>
    <row r="13" spans="1:7" x14ac:dyDescent="0.25">
      <c r="A13" s="58" t="s">
        <v>17</v>
      </c>
      <c r="B13" s="28">
        <v>141543</v>
      </c>
      <c r="C13" s="28">
        <v>163812</v>
      </c>
      <c r="D13" s="32">
        <f t="shared" si="0"/>
        <v>0.15733028125728588</v>
      </c>
      <c r="E13" s="29">
        <v>539264</v>
      </c>
      <c r="F13" s="28">
        <v>644998</v>
      </c>
      <c r="G13" s="32">
        <f t="shared" si="1"/>
        <v>0.19607094113458334</v>
      </c>
    </row>
    <row r="14" spans="1:7" x14ac:dyDescent="0.25">
      <c r="A14" s="58" t="s">
        <v>18</v>
      </c>
      <c r="B14" s="28">
        <v>67765</v>
      </c>
      <c r="C14" s="28">
        <v>76206</v>
      </c>
      <c r="D14" s="32">
        <f t="shared" si="0"/>
        <v>0.12456282741828373</v>
      </c>
      <c r="E14" s="29">
        <v>232361</v>
      </c>
      <c r="F14" s="28">
        <v>283440</v>
      </c>
      <c r="G14" s="32">
        <f t="shared" si="1"/>
        <v>0.21982604653965176</v>
      </c>
    </row>
    <row r="15" spans="1:7" x14ac:dyDescent="0.25">
      <c r="A15" s="58" t="s">
        <v>19</v>
      </c>
      <c r="B15" s="28">
        <v>40432</v>
      </c>
      <c r="C15" s="28">
        <v>45496</v>
      </c>
      <c r="D15" s="32">
        <f t="shared" si="0"/>
        <v>0.12524732884843681</v>
      </c>
      <c r="E15" s="29">
        <v>138004</v>
      </c>
      <c r="F15" s="28">
        <v>156845</v>
      </c>
      <c r="G15" s="32">
        <f t="shared" si="1"/>
        <v>0.13652502826005053</v>
      </c>
    </row>
    <row r="16" spans="1:7" x14ac:dyDescent="0.25">
      <c r="A16" s="58" t="s">
        <v>14</v>
      </c>
      <c r="B16" s="30">
        <v>6415</v>
      </c>
      <c r="C16" s="28">
        <v>9762</v>
      </c>
      <c r="D16" s="32">
        <f t="shared" si="0"/>
        <v>0.52174590802805931</v>
      </c>
      <c r="E16" s="31">
        <v>26139</v>
      </c>
      <c r="F16" s="28">
        <v>36920</v>
      </c>
      <c r="G16" s="32">
        <f t="shared" si="1"/>
        <v>0.41244883124832632</v>
      </c>
    </row>
    <row r="17" spans="1:7" x14ac:dyDescent="0.25">
      <c r="A17" s="57" t="s">
        <v>15</v>
      </c>
      <c r="B17" s="55">
        <v>2869789</v>
      </c>
      <c r="C17" s="55">
        <v>3042453</v>
      </c>
      <c r="D17" s="56">
        <f>C17/B17-1</f>
        <v>6.0166095834920164E-2</v>
      </c>
      <c r="E17" s="55">
        <v>10103478</v>
      </c>
      <c r="F17" s="55">
        <v>11067321</v>
      </c>
      <c r="G17" s="56">
        <f>F17/E17-1</f>
        <v>9.5397149377669743E-2</v>
      </c>
    </row>
    <row r="20" spans="1:7" x14ac:dyDescent="0.25">
      <c r="B20" s="80" t="s">
        <v>21</v>
      </c>
      <c r="C20" s="80"/>
      <c r="D20" s="80"/>
      <c r="E20" s="80"/>
      <c r="F20" s="80"/>
      <c r="G20" s="80"/>
    </row>
    <row r="21" spans="1:7" ht="15" customHeight="1" x14ac:dyDescent="0.25">
      <c r="A21" s="81" t="s">
        <v>10</v>
      </c>
      <c r="B21" s="82" t="s">
        <v>82</v>
      </c>
      <c r="C21" s="82"/>
      <c r="D21" s="82" t="s">
        <v>94</v>
      </c>
      <c r="E21" s="78" t="s">
        <v>95</v>
      </c>
      <c r="F21" s="78"/>
      <c r="G21" s="82" t="s">
        <v>58</v>
      </c>
    </row>
    <row r="22" spans="1:7" x14ac:dyDescent="0.25">
      <c r="A22" s="81"/>
      <c r="B22" s="66">
        <v>2025</v>
      </c>
      <c r="C22" s="66">
        <v>2026</v>
      </c>
      <c r="D22" s="82"/>
      <c r="E22" s="66">
        <v>2025</v>
      </c>
      <c r="F22" s="66">
        <v>2026</v>
      </c>
      <c r="G22" s="82"/>
    </row>
    <row r="23" spans="1:7" x14ac:dyDescent="0.25">
      <c r="A23" s="58" t="s">
        <v>13</v>
      </c>
      <c r="B23" s="28">
        <v>462224</v>
      </c>
      <c r="C23" s="28">
        <v>514345</v>
      </c>
      <c r="D23" s="32">
        <f>C23/B23-1</f>
        <v>0.11276134514867242</v>
      </c>
      <c r="E23" s="29">
        <v>1523462</v>
      </c>
      <c r="F23" s="28">
        <v>1755358</v>
      </c>
      <c r="G23" s="32">
        <f>F23/E23-1</f>
        <v>0.15221646486751883</v>
      </c>
    </row>
    <row r="24" spans="1:7" x14ac:dyDescent="0.25">
      <c r="A24" s="58" t="s">
        <v>30</v>
      </c>
      <c r="B24" s="28">
        <v>182836</v>
      </c>
      <c r="C24" s="28">
        <v>131468</v>
      </c>
      <c r="D24" s="32">
        <f t="shared" ref="D24:D28" si="2">C24/B24-1</f>
        <v>-0.28095123498654528</v>
      </c>
      <c r="E24" s="29">
        <v>643550</v>
      </c>
      <c r="F24" s="28">
        <v>636545</v>
      </c>
      <c r="G24" s="32">
        <f t="shared" ref="G24:G28" si="3">F24/E24-1</f>
        <v>-1.0884935125475836E-2</v>
      </c>
    </row>
    <row r="25" spans="1:7" x14ac:dyDescent="0.25">
      <c r="A25" s="58" t="s">
        <v>31</v>
      </c>
      <c r="B25" s="28">
        <v>118504</v>
      </c>
      <c r="C25" s="28">
        <v>143312</v>
      </c>
      <c r="D25" s="32">
        <f t="shared" si="2"/>
        <v>0.20934314453520564</v>
      </c>
      <c r="E25" s="29">
        <v>463771</v>
      </c>
      <c r="F25" s="28">
        <v>568094</v>
      </c>
      <c r="G25" s="32">
        <f t="shared" si="3"/>
        <v>0.22494506987284679</v>
      </c>
    </row>
    <row r="26" spans="1:7" x14ac:dyDescent="0.25">
      <c r="A26" s="58" t="s">
        <v>32</v>
      </c>
      <c r="B26" s="28">
        <v>65167</v>
      </c>
      <c r="C26" s="28">
        <v>67125</v>
      </c>
      <c r="D26" s="32">
        <f t="shared" si="2"/>
        <v>3.00458821182501E-2</v>
      </c>
      <c r="E26" s="29">
        <v>211364</v>
      </c>
      <c r="F26" s="28">
        <v>234913</v>
      </c>
      <c r="G26" s="32">
        <f t="shared" si="3"/>
        <v>0.11141443197517087</v>
      </c>
    </row>
    <row r="27" spans="1:7" x14ac:dyDescent="0.25">
      <c r="A27" s="58" t="s">
        <v>33</v>
      </c>
      <c r="B27" s="28">
        <v>37868</v>
      </c>
      <c r="C27" s="28">
        <v>41463</v>
      </c>
      <c r="D27" s="32">
        <f t="shared" si="2"/>
        <v>9.4935037498679709E-2</v>
      </c>
      <c r="E27" s="29">
        <v>127157</v>
      </c>
      <c r="F27" s="28">
        <v>141937</v>
      </c>
      <c r="G27" s="32">
        <f t="shared" si="3"/>
        <v>0.11623426158213856</v>
      </c>
    </row>
    <row r="28" spans="1:7" x14ac:dyDescent="0.25">
      <c r="A28" s="58" t="s">
        <v>14</v>
      </c>
      <c r="B28" s="30">
        <v>6415</v>
      </c>
      <c r="C28" s="28">
        <v>9762</v>
      </c>
      <c r="D28" s="32">
        <f t="shared" si="2"/>
        <v>0.52174590802805931</v>
      </c>
      <c r="E28" s="31">
        <v>26121</v>
      </c>
      <c r="F28" s="28">
        <v>36920</v>
      </c>
      <c r="G28" s="32">
        <f t="shared" si="3"/>
        <v>0.41342215075992494</v>
      </c>
    </row>
    <row r="29" spans="1:7" x14ac:dyDescent="0.25">
      <c r="A29" s="57" t="s">
        <v>15</v>
      </c>
      <c r="B29" s="55">
        <v>873014</v>
      </c>
      <c r="C29" s="55">
        <v>907475</v>
      </c>
      <c r="D29" s="56">
        <f>C29/B29-1</f>
        <v>3.9473593779710381E-2</v>
      </c>
      <c r="E29" s="55">
        <v>2995425</v>
      </c>
      <c r="F29" s="55">
        <v>3373767</v>
      </c>
      <c r="G29" s="56">
        <f>F29/E29-1</f>
        <v>0.12630661759182749</v>
      </c>
    </row>
    <row r="32" spans="1:7" x14ac:dyDescent="0.25">
      <c r="B32" s="80" t="s">
        <v>22</v>
      </c>
      <c r="C32" s="80"/>
      <c r="D32" s="80"/>
      <c r="E32" s="80"/>
      <c r="F32" s="80"/>
      <c r="G32" s="80"/>
    </row>
    <row r="33" spans="1:7" ht="15" customHeight="1" x14ac:dyDescent="0.25">
      <c r="A33" s="81" t="s">
        <v>10</v>
      </c>
      <c r="B33" s="82" t="s">
        <v>82</v>
      </c>
      <c r="C33" s="82"/>
      <c r="D33" s="82" t="s">
        <v>94</v>
      </c>
      <c r="E33" s="78" t="s">
        <v>95</v>
      </c>
      <c r="F33" s="78"/>
      <c r="G33" s="82" t="s">
        <v>58</v>
      </c>
    </row>
    <row r="34" spans="1:7" x14ac:dyDescent="0.25">
      <c r="A34" s="81"/>
      <c r="B34" s="66">
        <v>2025</v>
      </c>
      <c r="C34" s="66">
        <v>2026</v>
      </c>
      <c r="D34" s="82"/>
      <c r="E34" s="66">
        <v>2025</v>
      </c>
      <c r="F34" s="66">
        <v>2026</v>
      </c>
      <c r="G34" s="82"/>
    </row>
    <row r="35" spans="1:7" x14ac:dyDescent="0.25">
      <c r="A35" s="58" t="s">
        <v>13</v>
      </c>
      <c r="B35" s="28">
        <v>867075</v>
      </c>
      <c r="C35" s="28">
        <v>941695</v>
      </c>
      <c r="D35" s="32">
        <f>C35/B35-1</f>
        <v>8.6059452757835331E-2</v>
      </c>
      <c r="E35" s="29">
        <v>3235512</v>
      </c>
      <c r="F35" s="28">
        <v>3551679</v>
      </c>
      <c r="G35" s="32">
        <f>F35/E35-1</f>
        <v>9.7717764607270885E-2</v>
      </c>
    </row>
    <row r="36" spans="1:7" x14ac:dyDescent="0.25">
      <c r="A36" s="58" t="s">
        <v>32</v>
      </c>
      <c r="B36" s="28">
        <v>2598</v>
      </c>
      <c r="C36" s="28">
        <v>9081</v>
      </c>
      <c r="D36" s="32">
        <f t="shared" ref="D36:D40" si="4">C36/B36-1</f>
        <v>2.495381062355658</v>
      </c>
      <c r="E36" s="29">
        <v>20703</v>
      </c>
      <c r="F36" s="28">
        <v>48340</v>
      </c>
      <c r="G36" s="32">
        <f t="shared" ref="G36:G39" si="5">F36/E36-1</f>
        <v>1.3349273052214654</v>
      </c>
    </row>
    <row r="37" spans="1:7" x14ac:dyDescent="0.25">
      <c r="A37" s="58" t="s">
        <v>31</v>
      </c>
      <c r="B37" s="28">
        <v>11770</v>
      </c>
      <c r="C37" s="28">
        <v>9148</v>
      </c>
      <c r="D37" s="32">
        <f t="shared" si="4"/>
        <v>-0.22276975361087514</v>
      </c>
      <c r="E37" s="29">
        <v>35348</v>
      </c>
      <c r="F37" s="28">
        <v>34459</v>
      </c>
      <c r="G37" s="32">
        <f t="shared" si="5"/>
        <v>-2.5149937761683838E-2</v>
      </c>
    </row>
    <row r="38" spans="1:7" x14ac:dyDescent="0.25">
      <c r="A38" s="58" t="s">
        <v>30</v>
      </c>
      <c r="B38" s="28">
        <v>10297</v>
      </c>
      <c r="C38" s="28">
        <v>1337</v>
      </c>
      <c r="D38" s="32">
        <f>C38/B38-1</f>
        <v>-0.87015635622025833</v>
      </c>
      <c r="E38" s="29">
        <v>19246</v>
      </c>
      <c r="F38" s="28">
        <v>9845</v>
      </c>
      <c r="G38" s="32">
        <f t="shared" si="5"/>
        <v>-0.48846513561259486</v>
      </c>
    </row>
    <row r="39" spans="1:7" x14ac:dyDescent="0.25">
      <c r="A39" s="58" t="s">
        <v>26</v>
      </c>
      <c r="B39" s="28"/>
      <c r="C39" s="28">
        <v>147</v>
      </c>
      <c r="D39" s="32"/>
      <c r="E39" s="29">
        <v>26</v>
      </c>
      <c r="F39" s="28">
        <v>476</v>
      </c>
      <c r="G39" s="32">
        <f t="shared" si="5"/>
        <v>17.307692307692307</v>
      </c>
    </row>
    <row r="40" spans="1:7" x14ac:dyDescent="0.25">
      <c r="A40" s="57" t="s">
        <v>15</v>
      </c>
      <c r="B40" s="55">
        <v>891740</v>
      </c>
      <c r="C40" s="55">
        <v>961408</v>
      </c>
      <c r="D40" s="56">
        <f t="shared" si="4"/>
        <v>7.8125911140018323E-2</v>
      </c>
      <c r="E40" s="55">
        <v>3310835</v>
      </c>
      <c r="F40" s="55">
        <v>3644799</v>
      </c>
      <c r="G40" s="56">
        <f t="shared" ref="G40" si="6">F40/E40-1</f>
        <v>0.10087002221493968</v>
      </c>
    </row>
    <row r="43" spans="1:7" x14ac:dyDescent="0.25">
      <c r="B43" s="80" t="s">
        <v>23</v>
      </c>
      <c r="C43" s="80"/>
      <c r="D43" s="80"/>
      <c r="E43" s="80"/>
      <c r="F43" s="80"/>
      <c r="G43" s="80"/>
    </row>
    <row r="44" spans="1:7" ht="15" customHeight="1" x14ac:dyDescent="0.25">
      <c r="A44" s="83" t="s">
        <v>10</v>
      </c>
      <c r="B44" s="82" t="s">
        <v>82</v>
      </c>
      <c r="C44" s="82"/>
      <c r="D44" s="82" t="s">
        <v>94</v>
      </c>
      <c r="E44" s="78" t="s">
        <v>95</v>
      </c>
      <c r="F44" s="78"/>
      <c r="G44" s="82" t="s">
        <v>58</v>
      </c>
    </row>
    <row r="45" spans="1:7" x14ac:dyDescent="0.25">
      <c r="A45" s="83"/>
      <c r="B45" s="66">
        <v>2025</v>
      </c>
      <c r="C45" s="66">
        <v>2026</v>
      </c>
      <c r="D45" s="82"/>
      <c r="E45" s="66">
        <v>2025</v>
      </c>
      <c r="F45" s="66">
        <v>2026</v>
      </c>
      <c r="G45" s="82"/>
    </row>
    <row r="46" spans="1:7" ht="15" customHeight="1" x14ac:dyDescent="0.25">
      <c r="A46" s="58" t="s">
        <v>13</v>
      </c>
      <c r="B46" s="28">
        <v>240361</v>
      </c>
      <c r="C46" s="28">
        <v>271748</v>
      </c>
      <c r="D46" s="32">
        <f>C46/B46-1</f>
        <v>0.1305827484492077</v>
      </c>
      <c r="E46" s="29">
        <v>962758</v>
      </c>
      <c r="F46" s="28">
        <v>1072751</v>
      </c>
      <c r="G46" s="32">
        <f>F46/E46-1</f>
        <v>0.11424781720847821</v>
      </c>
    </row>
    <row r="47" spans="1:7" x14ac:dyDescent="0.25">
      <c r="A47" s="58" t="s">
        <v>31</v>
      </c>
      <c r="B47" s="28">
        <v>5219</v>
      </c>
      <c r="C47" s="28">
        <v>5980</v>
      </c>
      <c r="D47" s="32">
        <f t="shared" ref="D47:D50" si="7">C47/B47-1</f>
        <v>0.1458133742096186</v>
      </c>
      <c r="E47" s="29">
        <v>17008</v>
      </c>
      <c r="F47" s="28">
        <v>19870</v>
      </c>
      <c r="G47" s="32">
        <f t="shared" ref="G47:G50" si="8">F47/E47-1</f>
        <v>0.16827375352775165</v>
      </c>
    </row>
    <row r="48" spans="1:7" x14ac:dyDescent="0.25">
      <c r="A48" s="58" t="s">
        <v>16</v>
      </c>
      <c r="B48" s="28">
        <v>7043</v>
      </c>
      <c r="C48" s="28">
        <v>1412</v>
      </c>
      <c r="D48" s="32">
        <f t="shared" si="7"/>
        <v>-0.79951725117137584</v>
      </c>
      <c r="E48" s="29">
        <v>19945</v>
      </c>
      <c r="F48" s="28">
        <v>14716</v>
      </c>
      <c r="G48" s="32">
        <f t="shared" si="8"/>
        <v>-0.26217097016796187</v>
      </c>
    </row>
    <row r="49" spans="1:7" x14ac:dyDescent="0.25">
      <c r="A49" s="58" t="s">
        <v>26</v>
      </c>
      <c r="B49" s="28"/>
      <c r="C49" s="28"/>
      <c r="D49" s="32"/>
      <c r="E49" s="29"/>
      <c r="F49" s="28">
        <v>268</v>
      </c>
      <c r="G49" s="32"/>
    </row>
    <row r="50" spans="1:7" x14ac:dyDescent="0.25">
      <c r="A50" s="57" t="s">
        <v>15</v>
      </c>
      <c r="B50" s="55">
        <v>252623</v>
      </c>
      <c r="C50" s="55">
        <v>279140</v>
      </c>
      <c r="D50" s="56">
        <f t="shared" si="7"/>
        <v>0.10496668949383081</v>
      </c>
      <c r="E50" s="55">
        <v>999711</v>
      </c>
      <c r="F50" s="55">
        <v>1107605</v>
      </c>
      <c r="G50" s="56">
        <f t="shared" si="8"/>
        <v>0.1079251903800198</v>
      </c>
    </row>
    <row r="53" spans="1:7" x14ac:dyDescent="0.25">
      <c r="B53" s="80" t="s">
        <v>24</v>
      </c>
      <c r="C53" s="80"/>
      <c r="D53" s="80"/>
      <c r="E53" s="80"/>
      <c r="F53" s="80"/>
      <c r="G53" s="80"/>
    </row>
    <row r="54" spans="1:7" ht="15" customHeight="1" x14ac:dyDescent="0.25">
      <c r="A54" s="86" t="s">
        <v>10</v>
      </c>
      <c r="B54" s="82" t="s">
        <v>82</v>
      </c>
      <c r="C54" s="82"/>
      <c r="D54" s="82" t="s">
        <v>94</v>
      </c>
      <c r="E54" s="78" t="s">
        <v>95</v>
      </c>
      <c r="F54" s="78"/>
      <c r="G54" s="82" t="s">
        <v>58</v>
      </c>
    </row>
    <row r="55" spans="1:7" x14ac:dyDescent="0.25">
      <c r="A55" s="87"/>
      <c r="B55" s="66">
        <v>2025</v>
      </c>
      <c r="C55" s="66">
        <v>2026</v>
      </c>
      <c r="D55" s="82"/>
      <c r="E55" s="66">
        <v>2025</v>
      </c>
      <c r="F55" s="66">
        <v>2026</v>
      </c>
      <c r="G55" s="82"/>
    </row>
    <row r="56" spans="1:7" x14ac:dyDescent="0.25">
      <c r="A56" s="58" t="s">
        <v>13</v>
      </c>
      <c r="B56" s="28">
        <v>217222</v>
      </c>
      <c r="C56" s="28">
        <v>247945</v>
      </c>
      <c r="D56" s="32">
        <f>C56/B56-1</f>
        <v>0.14143595031810774</v>
      </c>
      <c r="E56" s="29">
        <v>690808</v>
      </c>
      <c r="F56" s="28">
        <v>777347</v>
      </c>
      <c r="G56" s="32">
        <f>F56/E56-1</f>
        <v>0.12527214508228046</v>
      </c>
    </row>
    <row r="57" spans="1:7" ht="15" customHeight="1" x14ac:dyDescent="0.25">
      <c r="A57" s="58" t="s">
        <v>16</v>
      </c>
      <c r="B57" s="28">
        <v>6478</v>
      </c>
      <c r="C57" s="28">
        <v>2587</v>
      </c>
      <c r="D57" s="32">
        <f t="shared" ref="D57:D59" si="9">C57/B57-1</f>
        <v>-0.6006483482556344</v>
      </c>
      <c r="E57" s="29">
        <v>21386</v>
      </c>
      <c r="F57" s="28">
        <v>21309</v>
      </c>
      <c r="G57" s="32">
        <f t="shared" ref="G57:G59" si="10">F57/E57-1</f>
        <v>-3.6004862994482023E-3</v>
      </c>
    </row>
    <row r="58" spans="1:7" x14ac:dyDescent="0.25">
      <c r="A58" s="58" t="s">
        <v>26</v>
      </c>
      <c r="B58" s="28"/>
      <c r="C58" s="28"/>
      <c r="D58" s="32"/>
      <c r="E58" s="29"/>
      <c r="F58" s="28">
        <v>701</v>
      </c>
      <c r="G58" s="32"/>
    </row>
    <row r="59" spans="1:7" x14ac:dyDescent="0.25">
      <c r="A59" s="57" t="s">
        <v>15</v>
      </c>
      <c r="B59" s="55">
        <v>223700</v>
      </c>
      <c r="C59" s="55">
        <v>250532</v>
      </c>
      <c r="D59" s="56">
        <f t="shared" si="9"/>
        <v>0.11994635672776033</v>
      </c>
      <c r="E59" s="55">
        <v>712194</v>
      </c>
      <c r="F59" s="55">
        <v>799357</v>
      </c>
      <c r="G59" s="56">
        <f t="shared" si="10"/>
        <v>0.12238659691039233</v>
      </c>
    </row>
    <row r="62" spans="1:7" x14ac:dyDescent="0.25">
      <c r="B62" s="80" t="s">
        <v>25</v>
      </c>
      <c r="C62" s="80"/>
      <c r="D62" s="80"/>
      <c r="E62" s="80"/>
      <c r="F62" s="80"/>
      <c r="G62" s="80"/>
    </row>
    <row r="63" spans="1:7" ht="15" customHeight="1" x14ac:dyDescent="0.25">
      <c r="A63" s="81" t="s">
        <v>10</v>
      </c>
      <c r="B63" s="82" t="s">
        <v>82</v>
      </c>
      <c r="C63" s="82"/>
      <c r="D63" s="82" t="s">
        <v>94</v>
      </c>
      <c r="E63" s="78" t="s">
        <v>95</v>
      </c>
      <c r="F63" s="78"/>
      <c r="G63" s="82" t="s">
        <v>58</v>
      </c>
    </row>
    <row r="64" spans="1:7" x14ac:dyDescent="0.25">
      <c r="A64" s="81"/>
      <c r="B64" s="66">
        <v>2025</v>
      </c>
      <c r="C64" s="66">
        <v>2026</v>
      </c>
      <c r="D64" s="82"/>
      <c r="E64" s="66">
        <v>2025</v>
      </c>
      <c r="F64" s="66">
        <v>2026</v>
      </c>
      <c r="G64" s="82"/>
    </row>
    <row r="65" spans="1:7" x14ac:dyDescent="0.25">
      <c r="A65" s="58" t="s">
        <v>13</v>
      </c>
      <c r="B65" s="28">
        <v>166854</v>
      </c>
      <c r="C65" s="28">
        <v>164207</v>
      </c>
      <c r="D65" s="32">
        <f>C65/B65-1</f>
        <v>-1.5864168674409984E-2</v>
      </c>
      <c r="E65" s="29">
        <v>565527</v>
      </c>
      <c r="F65" s="28">
        <v>547416</v>
      </c>
      <c r="G65" s="32">
        <f>F65/E65-1</f>
        <v>-3.2024996154029761E-2</v>
      </c>
    </row>
    <row r="66" spans="1:7" x14ac:dyDescent="0.25">
      <c r="A66" s="58" t="s">
        <v>16</v>
      </c>
      <c r="B66" s="28">
        <v>4239</v>
      </c>
      <c r="C66" s="28">
        <v>964</v>
      </c>
      <c r="D66" s="32">
        <f t="shared" ref="D66:D67" si="11">C66/B66-1</f>
        <v>-0.77258787449870248</v>
      </c>
      <c r="E66" s="29">
        <v>9480</v>
      </c>
      <c r="F66" s="28">
        <v>9447</v>
      </c>
      <c r="G66" s="32">
        <f t="shared" ref="G66:G68" si="12">F66/E66-1</f>
        <v>-3.4810126582278667E-3</v>
      </c>
    </row>
    <row r="67" spans="1:7" x14ac:dyDescent="0.25">
      <c r="A67" s="58" t="s">
        <v>26</v>
      </c>
      <c r="B67" s="28"/>
      <c r="C67" s="28"/>
      <c r="D67" s="32"/>
      <c r="E67" s="29">
        <v>25</v>
      </c>
      <c r="F67" s="28"/>
      <c r="G67" s="32">
        <f t="shared" si="12"/>
        <v>-1</v>
      </c>
    </row>
    <row r="68" spans="1:7" x14ac:dyDescent="0.25">
      <c r="A68" s="57" t="s">
        <v>15</v>
      </c>
      <c r="B68" s="55">
        <v>171093</v>
      </c>
      <c r="C68" s="55">
        <v>165171</v>
      </c>
      <c r="D68" s="56">
        <f t="shared" ref="D68" si="13">C68/B68-1</f>
        <v>-3.4612754466868845E-2</v>
      </c>
      <c r="E68" s="55">
        <v>575032</v>
      </c>
      <c r="F68" s="55">
        <v>556863</v>
      </c>
      <c r="G68" s="56">
        <f t="shared" si="12"/>
        <v>-3.1596502455515485E-2</v>
      </c>
    </row>
    <row r="71" spans="1:7" x14ac:dyDescent="0.25">
      <c r="B71" s="80" t="s">
        <v>27</v>
      </c>
      <c r="C71" s="80"/>
      <c r="D71" s="80"/>
      <c r="E71" s="80"/>
      <c r="F71" s="80"/>
      <c r="G71" s="80"/>
    </row>
    <row r="72" spans="1:7" ht="15" customHeight="1" x14ac:dyDescent="0.25">
      <c r="A72" s="81" t="s">
        <v>10</v>
      </c>
      <c r="B72" s="82" t="s">
        <v>82</v>
      </c>
      <c r="C72" s="82"/>
      <c r="D72" s="82" t="s">
        <v>94</v>
      </c>
      <c r="E72" s="78" t="s">
        <v>95</v>
      </c>
      <c r="F72" s="78"/>
      <c r="G72" s="82" t="s">
        <v>58</v>
      </c>
    </row>
    <row r="73" spans="1:7" x14ac:dyDescent="0.25">
      <c r="A73" s="81"/>
      <c r="B73" s="66">
        <v>2025</v>
      </c>
      <c r="C73" s="66">
        <v>2026</v>
      </c>
      <c r="D73" s="82"/>
      <c r="E73" s="66">
        <v>2025</v>
      </c>
      <c r="F73" s="66">
        <v>2026</v>
      </c>
      <c r="G73" s="82"/>
    </row>
    <row r="74" spans="1:7" x14ac:dyDescent="0.25">
      <c r="A74" s="58" t="s">
        <v>13</v>
      </c>
      <c r="B74" s="28">
        <v>82258</v>
      </c>
      <c r="C74" s="28">
        <v>70953</v>
      </c>
      <c r="D74" s="32">
        <f>C74/B74-1</f>
        <v>-0.13743344112426759</v>
      </c>
      <c r="E74" s="29">
        <v>254570</v>
      </c>
      <c r="F74" s="28">
        <v>222673</v>
      </c>
      <c r="G74" s="32">
        <f>F74/E74-1</f>
        <v>-0.1252975605923714</v>
      </c>
    </row>
    <row r="75" spans="1:7" x14ac:dyDescent="0.25">
      <c r="A75" s="58" t="s">
        <v>16</v>
      </c>
      <c r="B75" s="28">
        <v>3150</v>
      </c>
      <c r="C75" s="28">
        <v>451</v>
      </c>
      <c r="D75" s="32">
        <f t="shared" ref="D75:D77" si="14">C75/B75-1</f>
        <v>-0.85682539682539682</v>
      </c>
      <c r="E75" s="29">
        <v>8061</v>
      </c>
      <c r="F75" s="28">
        <v>6657</v>
      </c>
      <c r="G75" s="32">
        <f t="shared" ref="G75:G77" si="15">F75/E75-1</f>
        <v>-0.17417193896538896</v>
      </c>
    </row>
    <row r="76" spans="1:7" x14ac:dyDescent="0.25">
      <c r="A76" s="58" t="s">
        <v>26</v>
      </c>
      <c r="B76" s="28">
        <v>265</v>
      </c>
      <c r="C76" s="28"/>
      <c r="D76" s="32">
        <f t="shared" si="14"/>
        <v>-1</v>
      </c>
      <c r="E76" s="29">
        <v>469</v>
      </c>
      <c r="F76" s="28">
        <v>139</v>
      </c>
      <c r="G76" s="32">
        <f t="shared" si="15"/>
        <v>-0.70362473347547971</v>
      </c>
    </row>
    <row r="77" spans="1:7" x14ac:dyDescent="0.25">
      <c r="A77" s="57" t="s">
        <v>15</v>
      </c>
      <c r="B77" s="55">
        <v>85673</v>
      </c>
      <c r="C77" s="55">
        <v>71404</v>
      </c>
      <c r="D77" s="56">
        <f t="shared" si="14"/>
        <v>-0.16655188915994534</v>
      </c>
      <c r="E77" s="55">
        <v>263100</v>
      </c>
      <c r="F77" s="55">
        <v>229469</v>
      </c>
      <c r="G77" s="56">
        <f t="shared" si="15"/>
        <v>-0.12782592170277463</v>
      </c>
    </row>
    <row r="80" spans="1:7" x14ac:dyDescent="0.25">
      <c r="B80" s="80" t="s">
        <v>28</v>
      </c>
      <c r="C80" s="80"/>
      <c r="D80" s="80"/>
      <c r="E80" s="80"/>
      <c r="F80" s="80"/>
      <c r="G80" s="80"/>
    </row>
    <row r="81" spans="1:7" ht="15" customHeight="1" x14ac:dyDescent="0.25">
      <c r="A81" s="81" t="s">
        <v>10</v>
      </c>
      <c r="B81" s="82" t="s">
        <v>82</v>
      </c>
      <c r="C81" s="82"/>
      <c r="D81" s="82" t="s">
        <v>94</v>
      </c>
      <c r="E81" s="78" t="s">
        <v>95</v>
      </c>
      <c r="F81" s="78"/>
      <c r="G81" s="82" t="s">
        <v>58</v>
      </c>
    </row>
    <row r="82" spans="1:7" x14ac:dyDescent="0.25">
      <c r="A82" s="81"/>
      <c r="B82" s="66">
        <v>2025</v>
      </c>
      <c r="C82" s="66">
        <v>2026</v>
      </c>
      <c r="D82" s="82"/>
      <c r="E82" s="66">
        <v>2025</v>
      </c>
      <c r="F82" s="66">
        <v>2026</v>
      </c>
      <c r="G82" s="82"/>
    </row>
    <row r="83" spans="1:7" x14ac:dyDescent="0.25">
      <c r="A83" s="58" t="s">
        <v>13</v>
      </c>
      <c r="B83" s="28">
        <v>95057</v>
      </c>
      <c r="C83" s="28">
        <v>102396</v>
      </c>
      <c r="D83" s="32">
        <f>C83/B83-1</f>
        <v>7.7206307794270845E-2</v>
      </c>
      <c r="E83" s="29">
        <v>293222</v>
      </c>
      <c r="F83" s="28">
        <v>329522</v>
      </c>
      <c r="G83" s="32">
        <f>F83/E83-1</f>
        <v>0.12379698658354421</v>
      </c>
    </row>
    <row r="84" spans="1:7" x14ac:dyDescent="0.25">
      <c r="A84" s="58" t="s">
        <v>26</v>
      </c>
      <c r="B84" s="28">
        <v>274</v>
      </c>
      <c r="C84" s="28"/>
      <c r="D84" s="32">
        <f>C84/B84-1</f>
        <v>-1</v>
      </c>
      <c r="E84" s="29">
        <v>544</v>
      </c>
      <c r="F84" s="28">
        <v>610</v>
      </c>
      <c r="G84" s="32">
        <f t="shared" ref="G84:G85" si="16">F84/E84-1</f>
        <v>0.12132352941176472</v>
      </c>
    </row>
    <row r="85" spans="1:7" x14ac:dyDescent="0.25">
      <c r="A85" s="57" t="s">
        <v>15</v>
      </c>
      <c r="B85" s="55">
        <v>95331</v>
      </c>
      <c r="C85" s="55">
        <v>102396</v>
      </c>
      <c r="D85" s="56">
        <f t="shared" ref="D85" si="17">C85/B85-1</f>
        <v>7.4110205494540171E-2</v>
      </c>
      <c r="E85" s="55">
        <v>293766</v>
      </c>
      <c r="F85" s="55">
        <v>330132</v>
      </c>
      <c r="G85" s="56">
        <f t="shared" si="16"/>
        <v>0.12379240620085374</v>
      </c>
    </row>
    <row r="88" spans="1:7" x14ac:dyDescent="0.25">
      <c r="B88" s="80" t="s">
        <v>29</v>
      </c>
      <c r="C88" s="80"/>
      <c r="D88" s="80"/>
      <c r="E88" s="80"/>
      <c r="F88" s="80"/>
      <c r="G88" s="80"/>
    </row>
    <row r="89" spans="1:7" ht="15" customHeight="1" x14ac:dyDescent="0.25">
      <c r="A89" s="81" t="s">
        <v>10</v>
      </c>
      <c r="B89" s="82" t="s">
        <v>82</v>
      </c>
      <c r="C89" s="82"/>
      <c r="D89" s="82" t="s">
        <v>94</v>
      </c>
      <c r="E89" s="78" t="s">
        <v>95</v>
      </c>
      <c r="F89" s="78"/>
      <c r="G89" s="82" t="s">
        <v>58</v>
      </c>
    </row>
    <row r="90" spans="1:7" x14ac:dyDescent="0.25">
      <c r="A90" s="81"/>
      <c r="B90" s="66">
        <v>2025</v>
      </c>
      <c r="C90" s="66">
        <v>2026</v>
      </c>
      <c r="D90" s="82"/>
      <c r="E90" s="66">
        <v>2025</v>
      </c>
      <c r="F90" s="66">
        <v>2026</v>
      </c>
      <c r="G90" s="82"/>
    </row>
    <row r="91" spans="1:7" x14ac:dyDescent="0.25">
      <c r="A91" s="58" t="s">
        <v>13</v>
      </c>
      <c r="B91" s="28">
        <v>163384</v>
      </c>
      <c r="C91" s="28">
        <v>194519</v>
      </c>
      <c r="D91" s="32">
        <f>C91/B91-1</f>
        <v>0.19056333545512416</v>
      </c>
      <c r="E91" s="29">
        <v>593597</v>
      </c>
      <c r="F91" s="28">
        <v>686814</v>
      </c>
      <c r="G91" s="32">
        <f>F91/E91-1</f>
        <v>0.15703751872061344</v>
      </c>
    </row>
    <row r="92" spans="1:7" x14ac:dyDescent="0.25">
      <c r="A92" s="58" t="s">
        <v>33</v>
      </c>
      <c r="B92" s="28">
        <v>2341</v>
      </c>
      <c r="C92" s="28">
        <v>3886</v>
      </c>
      <c r="D92" s="32">
        <f t="shared" ref="D92:D95" si="18">C92/B92-1</f>
        <v>0.65997436992738145</v>
      </c>
      <c r="E92" s="29">
        <v>10616</v>
      </c>
      <c r="F92" s="28">
        <v>14351</v>
      </c>
      <c r="G92" s="32">
        <f t="shared" ref="G92:G95" si="19">F92/E92-1</f>
        <v>0.35182743029389596</v>
      </c>
    </row>
    <row r="93" spans="1:7" x14ac:dyDescent="0.25">
      <c r="A93" s="58" t="s">
        <v>16</v>
      </c>
      <c r="B93" s="28">
        <v>8459</v>
      </c>
      <c r="C93" s="28">
        <v>1144</v>
      </c>
      <c r="D93" s="32">
        <f t="shared" si="18"/>
        <v>-0.86475942782834847</v>
      </c>
      <c r="E93" s="29">
        <v>21028</v>
      </c>
      <c r="F93" s="28">
        <v>10535</v>
      </c>
      <c r="G93" s="32">
        <f t="shared" si="19"/>
        <v>-0.49900133155792281</v>
      </c>
    </row>
    <row r="94" spans="1:7" x14ac:dyDescent="0.25">
      <c r="A94" s="58" t="s">
        <v>26</v>
      </c>
      <c r="B94" s="28">
        <v>41</v>
      </c>
      <c r="C94" s="28"/>
      <c r="D94" s="32">
        <f t="shared" si="18"/>
        <v>-1</v>
      </c>
      <c r="E94" s="29">
        <v>398</v>
      </c>
      <c r="F94" s="28">
        <v>880</v>
      </c>
      <c r="G94" s="32">
        <f t="shared" si="19"/>
        <v>1.2110552763819094</v>
      </c>
    </row>
    <row r="95" spans="1:7" x14ac:dyDescent="0.25">
      <c r="A95" s="57" t="s">
        <v>15</v>
      </c>
      <c r="B95" s="55">
        <v>174225</v>
      </c>
      <c r="C95" s="55">
        <v>199549</v>
      </c>
      <c r="D95" s="56">
        <f t="shared" si="18"/>
        <v>0.14535227435787057</v>
      </c>
      <c r="E95" s="55">
        <v>625639</v>
      </c>
      <c r="F95" s="55">
        <v>712580</v>
      </c>
      <c r="G95" s="56">
        <f t="shared" si="19"/>
        <v>0.13896352369337595</v>
      </c>
    </row>
    <row r="98" spans="2:2" x14ac:dyDescent="0.25">
      <c r="B98" s="35"/>
    </row>
  </sheetData>
  <mergeCells count="55">
    <mergeCell ref="B62:G62"/>
    <mergeCell ref="A63:A64"/>
    <mergeCell ref="B63:C63"/>
    <mergeCell ref="D63:D64"/>
    <mergeCell ref="E63:F63"/>
    <mergeCell ref="G63:G64"/>
    <mergeCell ref="E44:F44"/>
    <mergeCell ref="G44:G45"/>
    <mergeCell ref="B53:G53"/>
    <mergeCell ref="A54:A55"/>
    <mergeCell ref="B54:C54"/>
    <mergeCell ref="D54:D55"/>
    <mergeCell ref="E54:F54"/>
    <mergeCell ref="G54:G55"/>
    <mergeCell ref="E21:F21"/>
    <mergeCell ref="G21:G22"/>
    <mergeCell ref="A9:A10"/>
    <mergeCell ref="B9:C9"/>
    <mergeCell ref="D9:D10"/>
    <mergeCell ref="E9:F9"/>
    <mergeCell ref="G9:G10"/>
    <mergeCell ref="B43:G43"/>
    <mergeCell ref="A44:A45"/>
    <mergeCell ref="B44:C44"/>
    <mergeCell ref="D44:D45"/>
    <mergeCell ref="A6:G6"/>
    <mergeCell ref="B32:G32"/>
    <mergeCell ref="A33:A34"/>
    <mergeCell ref="B33:C33"/>
    <mergeCell ref="D33:D34"/>
    <mergeCell ref="E33:F33"/>
    <mergeCell ref="G33:G34"/>
    <mergeCell ref="B8:G8"/>
    <mergeCell ref="B20:G20"/>
    <mergeCell ref="A21:A22"/>
    <mergeCell ref="B21:C21"/>
    <mergeCell ref="D21:D22"/>
    <mergeCell ref="B71:G71"/>
    <mergeCell ref="A72:A73"/>
    <mergeCell ref="B72:C72"/>
    <mergeCell ref="D72:D73"/>
    <mergeCell ref="E72:F72"/>
    <mergeCell ref="G72:G73"/>
    <mergeCell ref="B80:G80"/>
    <mergeCell ref="A81:A82"/>
    <mergeCell ref="B81:C81"/>
    <mergeCell ref="D81:D82"/>
    <mergeCell ref="E81:F81"/>
    <mergeCell ref="G81:G82"/>
    <mergeCell ref="B88:G88"/>
    <mergeCell ref="A89:A90"/>
    <mergeCell ref="B89:C89"/>
    <mergeCell ref="D89:D90"/>
    <mergeCell ref="E89:F89"/>
    <mergeCell ref="G89:G90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C63"/>
  <sheetViews>
    <sheetView workbookViewId="0">
      <selection activeCell="G21" sqref="G21"/>
    </sheetView>
  </sheetViews>
  <sheetFormatPr baseColWidth="10" defaultRowHeight="15" x14ac:dyDescent="0.25"/>
  <cols>
    <col min="1" max="1" width="29.28515625" customWidth="1"/>
    <col min="2" max="2" width="14.7109375" customWidth="1"/>
    <col min="3" max="3" width="23.42578125" customWidth="1"/>
  </cols>
  <sheetData>
    <row r="5" spans="1:3" ht="15.75" thickBot="1" x14ac:dyDescent="0.3"/>
    <row r="6" spans="1:3" ht="15.75" thickBot="1" x14ac:dyDescent="0.3">
      <c r="A6" s="88" t="s">
        <v>87</v>
      </c>
      <c r="B6" s="89"/>
      <c r="C6" s="90"/>
    </row>
    <row r="7" spans="1:3" x14ac:dyDescent="0.25">
      <c r="A7" s="21" t="s">
        <v>9</v>
      </c>
      <c r="B7" s="22" t="s">
        <v>10</v>
      </c>
      <c r="C7" s="23" t="s">
        <v>11</v>
      </c>
    </row>
    <row r="8" spans="1:3" x14ac:dyDescent="0.25">
      <c r="A8" s="19" t="s">
        <v>60</v>
      </c>
      <c r="B8" s="24">
        <v>78229</v>
      </c>
      <c r="C8" s="25">
        <f>B8/$B$13*100</f>
        <v>2.5712476084264901</v>
      </c>
    </row>
    <row r="9" spans="1:3" x14ac:dyDescent="0.25">
      <c r="A9" s="19" t="s">
        <v>62</v>
      </c>
      <c r="B9" s="24">
        <v>73481</v>
      </c>
      <c r="C9" s="25">
        <f t="shared" ref="C9:C13" si="0">B9/$B$13*100</f>
        <v>2.4151893225630765</v>
      </c>
    </row>
    <row r="10" spans="1:3" x14ac:dyDescent="0.25">
      <c r="A10" s="19" t="s">
        <v>64</v>
      </c>
      <c r="B10" s="24">
        <v>60667</v>
      </c>
      <c r="C10" s="25">
        <f t="shared" si="0"/>
        <v>1.9940160127370907</v>
      </c>
    </row>
    <row r="11" spans="1:3" x14ac:dyDescent="0.25">
      <c r="A11" s="19" t="s">
        <v>65</v>
      </c>
      <c r="B11" s="24">
        <v>52158</v>
      </c>
      <c r="C11" s="25">
        <f t="shared" si="0"/>
        <v>1.7143403694321653</v>
      </c>
    </row>
    <row r="12" spans="1:3" x14ac:dyDescent="0.25">
      <c r="A12" s="19" t="s">
        <v>63</v>
      </c>
      <c r="B12" s="24">
        <v>48233</v>
      </c>
      <c r="C12" s="25">
        <f t="shared" si="0"/>
        <v>1.5853326246946131</v>
      </c>
    </row>
    <row r="13" spans="1:3" x14ac:dyDescent="0.25">
      <c r="A13" s="51" t="s">
        <v>12</v>
      </c>
      <c r="B13" s="59">
        <v>3042453</v>
      </c>
      <c r="C13" s="60">
        <f t="shared" si="0"/>
        <v>100</v>
      </c>
    </row>
    <row r="15" spans="1:3" ht="15.75" thickBot="1" x14ac:dyDescent="0.3"/>
    <row r="16" spans="1:3" ht="15.75" thickBot="1" x14ac:dyDescent="0.3">
      <c r="A16" s="88" t="s">
        <v>88</v>
      </c>
      <c r="B16" s="89"/>
      <c r="C16" s="90"/>
    </row>
    <row r="17" spans="1:3" x14ac:dyDescent="0.25">
      <c r="A17" s="21" t="s">
        <v>9</v>
      </c>
      <c r="B17" s="22" t="s">
        <v>10</v>
      </c>
      <c r="C17" s="23" t="s">
        <v>11</v>
      </c>
    </row>
    <row r="18" spans="1:3" x14ac:dyDescent="0.25">
      <c r="A18" s="19" t="s">
        <v>62</v>
      </c>
      <c r="B18" s="24">
        <v>73481</v>
      </c>
      <c r="C18" s="36">
        <f>B18/$B$23</f>
        <v>8.0973029560042972E-2</v>
      </c>
    </row>
    <row r="19" spans="1:3" x14ac:dyDescent="0.25">
      <c r="A19" s="19" t="s">
        <v>65</v>
      </c>
      <c r="B19" s="24">
        <v>52158</v>
      </c>
      <c r="C19" s="36">
        <f t="shared" ref="C19:C22" si="1">B19/$B$23</f>
        <v>5.7475963525165985E-2</v>
      </c>
    </row>
    <row r="20" spans="1:3" x14ac:dyDescent="0.25">
      <c r="A20" s="19" t="s">
        <v>61</v>
      </c>
      <c r="B20" s="24">
        <v>33303</v>
      </c>
      <c r="C20" s="36">
        <f t="shared" si="1"/>
        <v>3.6698531639990081E-2</v>
      </c>
    </row>
    <row r="21" spans="1:3" x14ac:dyDescent="0.25">
      <c r="A21" s="19" t="s">
        <v>79</v>
      </c>
      <c r="B21" s="24">
        <v>30887</v>
      </c>
      <c r="C21" s="36">
        <f t="shared" si="1"/>
        <v>3.4036199344334557E-2</v>
      </c>
    </row>
    <row r="22" spans="1:3" x14ac:dyDescent="0.25">
      <c r="A22" s="19" t="s">
        <v>98</v>
      </c>
      <c r="B22" s="24">
        <v>29645</v>
      </c>
      <c r="C22" s="36">
        <f t="shared" si="1"/>
        <v>3.2667566599630847E-2</v>
      </c>
    </row>
    <row r="23" spans="1:3" x14ac:dyDescent="0.25">
      <c r="A23" s="51" t="s">
        <v>12</v>
      </c>
      <c r="B23" s="59">
        <v>907475</v>
      </c>
      <c r="C23" s="60">
        <f t="shared" ref="C23" si="2">B23/$B$23*100</f>
        <v>100</v>
      </c>
    </row>
    <row r="25" spans="1:3" ht="15.75" thickBot="1" x14ac:dyDescent="0.3"/>
    <row r="26" spans="1:3" ht="15.75" thickBot="1" x14ac:dyDescent="0.3">
      <c r="A26" s="88" t="s">
        <v>89</v>
      </c>
      <c r="B26" s="89"/>
      <c r="C26" s="90"/>
    </row>
    <row r="27" spans="1:3" x14ac:dyDescent="0.25">
      <c r="A27" s="21" t="s">
        <v>9</v>
      </c>
      <c r="B27" s="22" t="s">
        <v>10</v>
      </c>
      <c r="C27" s="23" t="s">
        <v>11</v>
      </c>
    </row>
    <row r="28" spans="1:3" x14ac:dyDescent="0.25">
      <c r="A28" s="19" t="s">
        <v>60</v>
      </c>
      <c r="B28" s="24">
        <v>78229</v>
      </c>
      <c r="C28" s="25">
        <f>B28/$B$33*100</f>
        <v>8.1369200173079488</v>
      </c>
    </row>
    <row r="29" spans="1:3" x14ac:dyDescent="0.25">
      <c r="A29" s="19" t="s">
        <v>64</v>
      </c>
      <c r="B29" s="24">
        <v>60667</v>
      </c>
      <c r="C29" s="25">
        <f t="shared" ref="C29:C33" si="3">B29/$B$33*100</f>
        <v>6.31022417121555</v>
      </c>
    </row>
    <row r="30" spans="1:3" x14ac:dyDescent="0.25">
      <c r="A30" s="19" t="s">
        <v>63</v>
      </c>
      <c r="B30" s="24">
        <v>48233</v>
      </c>
      <c r="C30" s="25">
        <f t="shared" si="3"/>
        <v>5.0169126947144189</v>
      </c>
    </row>
    <row r="31" spans="1:3" x14ac:dyDescent="0.25">
      <c r="A31" s="19" t="s">
        <v>66</v>
      </c>
      <c r="B31" s="24">
        <v>38619</v>
      </c>
      <c r="C31" s="25">
        <f t="shared" si="3"/>
        <v>4.0169210158434296</v>
      </c>
    </row>
    <row r="32" spans="1:3" x14ac:dyDescent="0.25">
      <c r="A32" s="19" t="s">
        <v>99</v>
      </c>
      <c r="B32" s="24">
        <v>32469</v>
      </c>
      <c r="C32" s="25">
        <f t="shared" si="3"/>
        <v>3.3772342231393955</v>
      </c>
    </row>
    <row r="33" spans="1:3" x14ac:dyDescent="0.25">
      <c r="A33" s="51" t="s">
        <v>12</v>
      </c>
      <c r="B33" s="59">
        <v>961408</v>
      </c>
      <c r="C33" s="60">
        <f t="shared" si="3"/>
        <v>100</v>
      </c>
    </row>
    <row r="35" spans="1:3" ht="15.75" thickBot="1" x14ac:dyDescent="0.3"/>
    <row r="36" spans="1:3" ht="15.75" thickBot="1" x14ac:dyDescent="0.3">
      <c r="A36" s="88" t="s">
        <v>90</v>
      </c>
      <c r="B36" s="89"/>
      <c r="C36" s="90"/>
    </row>
    <row r="37" spans="1:3" x14ac:dyDescent="0.25">
      <c r="A37" s="21" t="s">
        <v>9</v>
      </c>
      <c r="B37" s="22" t="s">
        <v>10</v>
      </c>
      <c r="C37" s="23" t="s">
        <v>11</v>
      </c>
    </row>
    <row r="38" spans="1:3" x14ac:dyDescent="0.25">
      <c r="A38" s="19" t="s">
        <v>67</v>
      </c>
      <c r="B38" s="24">
        <v>43234</v>
      </c>
      <c r="C38" s="25">
        <f>B38/$B$43*100</f>
        <v>15.488285448162213</v>
      </c>
    </row>
    <row r="39" spans="1:3" x14ac:dyDescent="0.25">
      <c r="A39" s="19" t="s">
        <v>68</v>
      </c>
      <c r="B39" s="24">
        <v>21320</v>
      </c>
      <c r="C39" s="25">
        <f t="shared" ref="C39:C43" si="4">B39/$B$43*100</f>
        <v>7.6377445009672567</v>
      </c>
    </row>
    <row r="40" spans="1:3" x14ac:dyDescent="0.25">
      <c r="A40" s="19" t="s">
        <v>69</v>
      </c>
      <c r="B40" s="24">
        <v>17900</v>
      </c>
      <c r="C40" s="25">
        <f t="shared" si="4"/>
        <v>6.412552840868381</v>
      </c>
    </row>
    <row r="41" spans="1:3" x14ac:dyDescent="0.25">
      <c r="A41" s="19" t="s">
        <v>100</v>
      </c>
      <c r="B41" s="24">
        <v>13693</v>
      </c>
      <c r="C41" s="25">
        <f t="shared" si="4"/>
        <v>4.9054238016765783</v>
      </c>
    </row>
    <row r="42" spans="1:3" x14ac:dyDescent="0.25">
      <c r="A42" s="19" t="s">
        <v>70</v>
      </c>
      <c r="B42" s="24">
        <v>9652</v>
      </c>
      <c r="C42" s="25">
        <f t="shared" si="4"/>
        <v>3.4577631296123812</v>
      </c>
    </row>
    <row r="43" spans="1:3" x14ac:dyDescent="0.25">
      <c r="A43" s="51" t="s">
        <v>12</v>
      </c>
      <c r="B43" s="59">
        <v>279140</v>
      </c>
      <c r="C43" s="60">
        <f t="shared" si="4"/>
        <v>100</v>
      </c>
    </row>
    <row r="45" spans="1:3" ht="15.75" thickBot="1" x14ac:dyDescent="0.3"/>
    <row r="46" spans="1:3" ht="15.75" thickBot="1" x14ac:dyDescent="0.3">
      <c r="A46" s="88" t="s">
        <v>91</v>
      </c>
      <c r="B46" s="89"/>
      <c r="C46" s="90"/>
    </row>
    <row r="47" spans="1:3" x14ac:dyDescent="0.25">
      <c r="A47" s="21" t="s">
        <v>9</v>
      </c>
      <c r="B47" s="22" t="s">
        <v>10</v>
      </c>
      <c r="C47" s="23" t="s">
        <v>11</v>
      </c>
    </row>
    <row r="48" spans="1:3" x14ac:dyDescent="0.25">
      <c r="A48" s="19" t="s">
        <v>72</v>
      </c>
      <c r="B48" s="24">
        <v>32022</v>
      </c>
      <c r="C48" s="25">
        <f>B48/$B$53*100</f>
        <v>12.781600753596347</v>
      </c>
    </row>
    <row r="49" spans="1:3" x14ac:dyDescent="0.25">
      <c r="A49" s="19" t="s">
        <v>71</v>
      </c>
      <c r="B49" s="24">
        <v>29241</v>
      </c>
      <c r="C49" s="25">
        <f t="shared" ref="C49:C53" si="5">B49/$B$53*100</f>
        <v>11.671562914118756</v>
      </c>
    </row>
    <row r="50" spans="1:3" x14ac:dyDescent="0.25">
      <c r="A50" s="19" t="s">
        <v>73</v>
      </c>
      <c r="B50" s="24">
        <v>20732</v>
      </c>
      <c r="C50" s="25">
        <f t="shared" si="5"/>
        <v>8.2751903948397807</v>
      </c>
    </row>
    <row r="51" spans="1:3" x14ac:dyDescent="0.25">
      <c r="A51" s="19" t="s">
        <v>75</v>
      </c>
      <c r="B51" s="24">
        <v>16200</v>
      </c>
      <c r="C51" s="25">
        <f t="shared" si="5"/>
        <v>6.466239841617039</v>
      </c>
    </row>
    <row r="52" spans="1:3" x14ac:dyDescent="0.25">
      <c r="A52" s="19" t="s">
        <v>74</v>
      </c>
      <c r="B52" s="24">
        <v>13825</v>
      </c>
      <c r="C52" s="25">
        <f t="shared" si="5"/>
        <v>5.5182571487873799</v>
      </c>
    </row>
    <row r="53" spans="1:3" x14ac:dyDescent="0.25">
      <c r="A53" s="51" t="s">
        <v>12</v>
      </c>
      <c r="B53" s="59">
        <v>250532</v>
      </c>
      <c r="C53" s="60">
        <f t="shared" si="5"/>
        <v>100</v>
      </c>
    </row>
    <row r="55" spans="1:3" ht="15.75" thickBot="1" x14ac:dyDescent="0.3"/>
    <row r="56" spans="1:3" ht="15.75" thickBot="1" x14ac:dyDescent="0.3">
      <c r="A56" s="88" t="s">
        <v>92</v>
      </c>
      <c r="B56" s="89"/>
      <c r="C56" s="90"/>
    </row>
    <row r="57" spans="1:3" x14ac:dyDescent="0.25">
      <c r="A57" s="21" t="s">
        <v>9</v>
      </c>
      <c r="B57" s="22" t="s">
        <v>10</v>
      </c>
      <c r="C57" s="23" t="s">
        <v>11</v>
      </c>
    </row>
    <row r="58" spans="1:3" x14ac:dyDescent="0.25">
      <c r="A58" s="19" t="s">
        <v>76</v>
      </c>
      <c r="B58" s="24">
        <v>17807</v>
      </c>
      <c r="C58" s="25">
        <f>B58/$B$63*100</f>
        <v>10.780948229410733</v>
      </c>
    </row>
    <row r="59" spans="1:3" x14ac:dyDescent="0.25">
      <c r="A59" s="19" t="s">
        <v>77</v>
      </c>
      <c r="B59" s="24">
        <v>16204</v>
      </c>
      <c r="C59" s="25">
        <f t="shared" ref="C59:C63" si="6">B59/$B$63*100</f>
        <v>9.8104388784956207</v>
      </c>
    </row>
    <row r="60" spans="1:3" x14ac:dyDescent="0.25">
      <c r="A60" s="19" t="s">
        <v>80</v>
      </c>
      <c r="B60" s="24">
        <v>9935</v>
      </c>
      <c r="C60" s="25">
        <f t="shared" si="6"/>
        <v>6.0149784163079474</v>
      </c>
    </row>
    <row r="61" spans="1:3" x14ac:dyDescent="0.25">
      <c r="A61" s="19" t="s">
        <v>101</v>
      </c>
      <c r="B61" s="24">
        <v>9297</v>
      </c>
      <c r="C61" s="25">
        <f t="shared" si="6"/>
        <v>5.6287120620447899</v>
      </c>
    </row>
    <row r="62" spans="1:3" x14ac:dyDescent="0.25">
      <c r="A62" s="19" t="s">
        <v>78</v>
      </c>
      <c r="B62" s="24">
        <v>9062</v>
      </c>
      <c r="C62" s="25">
        <f t="shared" si="6"/>
        <v>5.4864352701140033</v>
      </c>
    </row>
    <row r="63" spans="1:3" x14ac:dyDescent="0.25">
      <c r="A63" s="51" t="s">
        <v>12</v>
      </c>
      <c r="B63" s="59">
        <v>165171</v>
      </c>
      <c r="C63" s="60">
        <f t="shared" si="6"/>
        <v>100</v>
      </c>
    </row>
  </sheetData>
  <mergeCells count="6">
    <mergeCell ref="A56:C56"/>
    <mergeCell ref="A6:C6"/>
    <mergeCell ref="A16:C16"/>
    <mergeCell ref="A26:C26"/>
    <mergeCell ref="A36:C36"/>
    <mergeCell ref="A46:C46"/>
  </mergeCells>
  <pageMargins left="0.7" right="0.7" top="0.75" bottom="0.75" header="0.3" footer="0.3"/>
  <pageSetup paperSize="0" orientation="portrait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Trafic aérien par aéroport</vt:lpstr>
      <vt:lpstr>Ventilation nat-inter</vt:lpstr>
      <vt:lpstr>Ventilation par région</vt:lpstr>
      <vt:lpstr>Top 5 des routes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SABER ZOUBIDA</cp:lastModifiedBy>
  <dcterms:created xsi:type="dcterms:W3CDTF">2020-03-12T10:26:06Z</dcterms:created>
  <dcterms:modified xsi:type="dcterms:W3CDTF">2026-05-13T10:41:09Z</dcterms:modified>
</cp:coreProperties>
</file>