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xr:revisionPtr revIDLastSave="0" documentId="13_ncr:1_{2F928CF2-9DA1-4AF5-8554-A551C0CD1E7A}" xr6:coauthVersionLast="47" xr6:coauthVersionMax="47" xr10:uidLastSave="{00000000-0000-0000-0000-000000000000}"/>
  <bookViews>
    <workbookView xWindow="-120" yWindow="-120" windowWidth="20730" windowHeight="11040" tabRatio="622" xr2:uid="{00000000-000D-0000-FFFF-FFFF00000000}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aéroport'!$A$9:$S$33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7" i="6" l="1"/>
  <c r="D67" i="6"/>
  <c r="Q26" i="4" l="1"/>
  <c r="Q27" i="4"/>
  <c r="Q29" i="4"/>
  <c r="Q30" i="4"/>
  <c r="I26" i="4"/>
  <c r="I27" i="4"/>
  <c r="P23" i="3"/>
  <c r="S23" i="3"/>
  <c r="S29" i="3"/>
  <c r="D84" i="6"/>
  <c r="D66" i="6"/>
  <c r="D38" i="6"/>
  <c r="Q10" i="4"/>
  <c r="I29" i="4"/>
  <c r="P20" i="3"/>
  <c r="P21" i="3"/>
  <c r="M31" i="3"/>
  <c r="J31" i="3"/>
  <c r="J32" i="3"/>
  <c r="G31" i="3"/>
  <c r="D31" i="3"/>
  <c r="G36" i="6"/>
  <c r="G37" i="6"/>
  <c r="G38" i="6"/>
  <c r="G39" i="6"/>
  <c r="G35" i="6"/>
  <c r="G93" i="6"/>
  <c r="D93" i="6"/>
  <c r="D37" i="6"/>
  <c r="G95" i="6"/>
  <c r="G94" i="6"/>
  <c r="G92" i="6"/>
  <c r="G91" i="6"/>
  <c r="D95" i="6"/>
  <c r="D92" i="6"/>
  <c r="D91" i="6"/>
  <c r="G85" i="6"/>
  <c r="G84" i="6"/>
  <c r="G83" i="6"/>
  <c r="D85" i="6"/>
  <c r="D83" i="6"/>
  <c r="G77" i="6"/>
  <c r="G76" i="6"/>
  <c r="G75" i="6"/>
  <c r="G74" i="6"/>
  <c r="D77" i="6"/>
  <c r="D76" i="6"/>
  <c r="D75" i="6"/>
  <c r="D74" i="6"/>
  <c r="G68" i="6"/>
  <c r="G66" i="6"/>
  <c r="G65" i="6"/>
  <c r="D68" i="6"/>
  <c r="D65" i="6"/>
  <c r="G59" i="6"/>
  <c r="G57" i="6"/>
  <c r="G56" i="6"/>
  <c r="D59" i="6"/>
  <c r="D57" i="6"/>
  <c r="D56" i="6"/>
  <c r="G50" i="6"/>
  <c r="G48" i="6"/>
  <c r="G47" i="6"/>
  <c r="G46" i="6"/>
  <c r="D47" i="6"/>
  <c r="D48" i="6"/>
  <c r="D50" i="6"/>
  <c r="D46" i="6"/>
  <c r="G40" i="6"/>
  <c r="D36" i="6"/>
  <c r="D40" i="6"/>
  <c r="D35" i="6"/>
  <c r="G29" i="6"/>
  <c r="G28" i="6"/>
  <c r="G27" i="6"/>
  <c r="G26" i="6"/>
  <c r="G25" i="6"/>
  <c r="G24" i="6"/>
  <c r="G23" i="6"/>
  <c r="D29" i="6"/>
  <c r="D24" i="6"/>
  <c r="D25" i="6"/>
  <c r="D26" i="6"/>
  <c r="D27" i="6"/>
  <c r="D28" i="6"/>
  <c r="D23" i="6"/>
  <c r="D17" i="6"/>
  <c r="D12" i="6"/>
  <c r="D13" i="6"/>
  <c r="D14" i="6"/>
  <c r="D15" i="6"/>
  <c r="D16" i="6"/>
  <c r="D11" i="6"/>
  <c r="G17" i="6"/>
  <c r="G12" i="6"/>
  <c r="G13" i="6"/>
  <c r="G14" i="6"/>
  <c r="G15" i="6"/>
  <c r="G16" i="6"/>
  <c r="G11" i="6"/>
  <c r="P25" i="4"/>
  <c r="P26" i="4"/>
  <c r="H25" i="4"/>
  <c r="H26" i="4"/>
  <c r="S20" i="3" l="1"/>
  <c r="S21" i="3"/>
  <c r="J27" i="3"/>
  <c r="D27" i="3"/>
  <c r="D28" i="3"/>
  <c r="D29" i="3"/>
  <c r="C19" i="5" l="1"/>
  <c r="C20" i="5"/>
  <c r="C21" i="5"/>
  <c r="C22" i="5"/>
  <c r="C23" i="5"/>
  <c r="C18" i="5"/>
  <c r="I21" i="4" l="1"/>
  <c r="I22" i="4"/>
  <c r="I23" i="4"/>
  <c r="I24" i="4"/>
  <c r="Q13" i="4" l="1"/>
  <c r="H24" i="4"/>
  <c r="P13" i="4" l="1"/>
  <c r="P18" i="4"/>
  <c r="H17" i="4"/>
  <c r="H15" i="4"/>
  <c r="H13" i="4"/>
  <c r="H18" i="4"/>
  <c r="I10" i="4"/>
  <c r="I16" i="4"/>
  <c r="I17" i="4"/>
  <c r="I15" i="4"/>
  <c r="I13" i="4"/>
  <c r="I18" i="4"/>
  <c r="P13" i="3" l="1"/>
  <c r="P12" i="3"/>
  <c r="S13" i="3"/>
  <c r="S12" i="3"/>
  <c r="S18" i="3"/>
  <c r="S19" i="3"/>
  <c r="S17" i="3"/>
  <c r="S15" i="3"/>
  <c r="P19" i="3"/>
  <c r="P17" i="3"/>
  <c r="P15" i="3"/>
  <c r="M15" i="3"/>
  <c r="J15" i="3"/>
  <c r="G15" i="3"/>
  <c r="D15" i="3"/>
  <c r="I12" i="4" l="1"/>
  <c r="I14" i="4"/>
  <c r="H14" i="4"/>
  <c r="S16" i="3"/>
  <c r="S14" i="3"/>
  <c r="P16" i="3"/>
  <c r="P14" i="3"/>
  <c r="M29" i="3"/>
  <c r="J29" i="3"/>
  <c r="G29" i="3"/>
  <c r="M27" i="3" l="1"/>
  <c r="G27" i="3"/>
  <c r="P18" i="3" l="1"/>
  <c r="P23" i="4" l="1"/>
  <c r="H23" i="4"/>
  <c r="P10" i="4" l="1"/>
  <c r="H10" i="4"/>
  <c r="I19" i="4" l="1"/>
  <c r="I11" i="4"/>
  <c r="I20" i="4"/>
  <c r="I31" i="4"/>
  <c r="H16" i="4"/>
  <c r="H12" i="4"/>
  <c r="H22" i="4"/>
  <c r="H19" i="4"/>
  <c r="H21" i="4"/>
  <c r="H11" i="4"/>
  <c r="H20" i="4"/>
  <c r="H31" i="4"/>
  <c r="Q31" i="4"/>
  <c r="Q20" i="4"/>
  <c r="Q11" i="4"/>
  <c r="Q21" i="4"/>
  <c r="Q14" i="4"/>
  <c r="Q18" i="4"/>
  <c r="Q19" i="4"/>
  <c r="Q22" i="4"/>
  <c r="Q15" i="4"/>
  <c r="Q17" i="4"/>
  <c r="Q12" i="4"/>
  <c r="Q16" i="4"/>
  <c r="Q23" i="4"/>
  <c r="Q24" i="4"/>
  <c r="P24" i="4"/>
  <c r="P16" i="4"/>
  <c r="P12" i="4"/>
  <c r="P17" i="4"/>
  <c r="P15" i="4"/>
  <c r="P22" i="4"/>
  <c r="P19" i="4"/>
  <c r="P14" i="4"/>
  <c r="P21" i="4"/>
  <c r="P11" i="4"/>
  <c r="P20" i="4"/>
  <c r="P31" i="4"/>
  <c r="S33" i="3"/>
  <c r="P33" i="3"/>
  <c r="M33" i="3"/>
  <c r="M25" i="3"/>
  <c r="M12" i="3"/>
  <c r="M17" i="3"/>
  <c r="M14" i="3"/>
  <c r="M26" i="3"/>
  <c r="M23" i="3"/>
  <c r="M22" i="3"/>
  <c r="M18" i="3"/>
  <c r="M24" i="3"/>
  <c r="M32" i="3"/>
  <c r="M16" i="3"/>
  <c r="M28" i="3"/>
  <c r="M19" i="3"/>
  <c r="M13" i="3"/>
  <c r="M21" i="3"/>
  <c r="M20" i="3"/>
  <c r="J33" i="3"/>
  <c r="J25" i="3"/>
  <c r="J12" i="3"/>
  <c r="J17" i="3"/>
  <c r="J14" i="3"/>
  <c r="J26" i="3"/>
  <c r="J23" i="3"/>
  <c r="J22" i="3"/>
  <c r="J18" i="3"/>
  <c r="J24" i="3"/>
  <c r="J16" i="3"/>
  <c r="J28" i="3"/>
  <c r="J19" i="3"/>
  <c r="J13" i="3"/>
  <c r="J21" i="3"/>
  <c r="J20" i="3"/>
  <c r="G33" i="3"/>
  <c r="G25" i="3"/>
  <c r="G12" i="3"/>
  <c r="G17" i="3"/>
  <c r="G14" i="3"/>
  <c r="G26" i="3"/>
  <c r="G23" i="3"/>
  <c r="G22" i="3"/>
  <c r="G18" i="3"/>
  <c r="G24" i="3"/>
  <c r="G32" i="3"/>
  <c r="G16" i="3"/>
  <c r="G28" i="3"/>
  <c r="G19" i="3"/>
  <c r="G13" i="3"/>
  <c r="G21" i="3"/>
  <c r="G20" i="3"/>
  <c r="D21" i="3"/>
  <c r="D13" i="3"/>
  <c r="D19" i="3"/>
  <c r="D16" i="3"/>
  <c r="D24" i="3"/>
  <c r="D18" i="3"/>
  <c r="D22" i="3"/>
  <c r="D23" i="3"/>
  <c r="D26" i="3"/>
  <c r="D14" i="3"/>
  <c r="D17" i="3"/>
  <c r="D12" i="3"/>
  <c r="D25" i="3"/>
  <c r="D33" i="3"/>
  <c r="D20" i="3"/>
  <c r="C59" i="5" l="1"/>
  <c r="C60" i="5"/>
  <c r="C61" i="5"/>
  <c r="C62" i="5"/>
  <c r="C63" i="5"/>
  <c r="C58" i="5"/>
  <c r="C49" i="5"/>
  <c r="C50" i="5"/>
  <c r="C51" i="5"/>
  <c r="C52" i="5"/>
  <c r="C53" i="5"/>
  <c r="C48" i="5"/>
  <c r="C39" i="5"/>
  <c r="C40" i="5"/>
  <c r="C41" i="5"/>
  <c r="C42" i="5"/>
  <c r="C43" i="5"/>
  <c r="C38" i="5"/>
  <c r="C29" i="5"/>
  <c r="C30" i="5"/>
  <c r="C31" i="5"/>
  <c r="C32" i="5"/>
  <c r="C33" i="5"/>
  <c r="C28" i="5"/>
  <c r="C9" i="5"/>
  <c r="C10" i="5"/>
  <c r="C11" i="5"/>
  <c r="C12" i="5"/>
  <c r="C13" i="5"/>
  <c r="C8" i="5"/>
</calcChain>
</file>

<file path=xl/sharedStrings.xml><?xml version="1.0" encoding="utf-8"?>
<sst xmlns="http://schemas.openxmlformats.org/spreadsheetml/2006/main" count="244" uniqueCount="101">
  <si>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</si>
  <si>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</si>
  <si>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</si>
  <si>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</si>
  <si>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</si>
  <si>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</si>
  <si>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</si>
  <si>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</si>
  <si>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</si>
  <si>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</si>
  <si>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</si>
  <si>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</si>
  <si>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</si>
  <si>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</si>
  <si>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</si>
  <si>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</si>
  <si>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</si>
  <si>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</si>
  <si>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</si>
  <si>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</si>
  <si>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</si>
  <si>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</si>
  <si>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</si>
  <si>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</si>
  <si>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</si>
  <si>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</si>
  <si>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</si>
  <si>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</si>
  <si>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</si>
  <si>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</si>
  <si>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</si>
  <si>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</si>
  <si>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</si>
  <si>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</si>
  <si>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Total général</t>
  </si>
  <si>
    <t>Trafic aérien commercial par aéroport</t>
  </si>
  <si>
    <t>MOHAMMED V</t>
  </si>
  <si>
    <t>MARRAKECH</t>
  </si>
  <si>
    <t>AGADIR</t>
  </si>
  <si>
    <t>TANGER</t>
  </si>
  <si>
    <t>FES</t>
  </si>
  <si>
    <t>RABAT-SALE</t>
  </si>
  <si>
    <t>OUJDA</t>
  </si>
  <si>
    <t>NADOR</t>
  </si>
  <si>
    <t>TETOUAN</t>
  </si>
  <si>
    <t>DAKHLA</t>
  </si>
  <si>
    <t>LAAYOUNE</t>
  </si>
  <si>
    <t>ESSAOUIRA</t>
  </si>
  <si>
    <t>OUARZAZATE</t>
  </si>
  <si>
    <t>ALHOCEIMA</t>
  </si>
  <si>
    <t>ERRACHIDIA</t>
  </si>
  <si>
    <t>BENI-MELLAL</t>
  </si>
  <si>
    <t>GUELMIM</t>
  </si>
  <si>
    <t>TAN-TAN</t>
  </si>
  <si>
    <t>ZAGORA</t>
  </si>
  <si>
    <t>BENSLIMANE</t>
  </si>
  <si>
    <t>Var 26-25</t>
  </si>
  <si>
    <t>Var Cumul 26-25</t>
  </si>
  <si>
    <t>Var Cumul 26/25</t>
  </si>
  <si>
    <t>Variation Cumul 26/25</t>
  </si>
  <si>
    <t>Es-smara</t>
  </si>
  <si>
    <t>MARRAKECH-PARIS-ORLY</t>
  </si>
  <si>
    <t>MED V-JEDDAH</t>
  </si>
  <si>
    <t>MED V-PARIS-ORLY</t>
  </si>
  <si>
    <t>MARRAKECH-LONDRES-GATW.</t>
  </si>
  <si>
    <t>MARRAKECH-PARIS-CDG</t>
  </si>
  <si>
    <t>MED V-PARIS-CDG</t>
  </si>
  <si>
    <t>MARRAKECH-MADRID</t>
  </si>
  <si>
    <t>MARRAKECH-MILAN</t>
  </si>
  <si>
    <t>AGADIR-PARIS-ORLY</t>
  </si>
  <si>
    <t>AGADIR-MANCHESTER</t>
  </si>
  <si>
    <t>AGADIR-LONDRES-GATW.</t>
  </si>
  <si>
    <t>AGADIR-CHARLEROI</t>
  </si>
  <si>
    <t>AGADIR-NANTES</t>
  </si>
  <si>
    <t>TANGER-BARCELONE</t>
  </si>
  <si>
    <t>TANGER-MADRID</t>
  </si>
  <si>
    <t>TANGER-BRUXELLES</t>
  </si>
  <si>
    <t>TANGER-CHARLEROI</t>
  </si>
  <si>
    <t>TANGER-PARIS-ORLY</t>
  </si>
  <si>
    <t>FES-PARIS-ORLY</t>
  </si>
  <si>
    <t>FES-MARSEILLE</t>
  </si>
  <si>
    <t>FES-TOULOUSE</t>
  </si>
  <si>
    <t>FES-BARCELONE</t>
  </si>
  <si>
    <t>Mars et Cumul à fin Mars 2026/2025</t>
  </si>
  <si>
    <t>Mars</t>
  </si>
  <si>
    <t>Ventilation du trafic aérien des passagers en national, international et par aéroport au titre du mois de Mars et le Cumul à fin Mars 2026-2025</t>
  </si>
  <si>
    <t>Variation Mars 26/25</t>
  </si>
  <si>
    <t>Cumul à fin Mars 2025</t>
  </si>
  <si>
    <t>Cumul à fin Mars 2026</t>
  </si>
  <si>
    <t>Trafic aérien international des passagers par secteur géographique et par aéroport Mars et Cumul à fin Mars 2025-2026</t>
  </si>
  <si>
    <t>Cumul à fin Mars</t>
  </si>
  <si>
    <t>Var Mars 26/25</t>
  </si>
  <si>
    <t>TOP 5 des Routes Aériennes internationales Mars 2026</t>
  </si>
  <si>
    <t>TOP 5 des Routes Aériennes internationales à CMN -Mars 2026</t>
  </si>
  <si>
    <t>TOP 5 des Routes Aériennes internationales à RAK - Mars 2026</t>
  </si>
  <si>
    <t>TOP 5 des Routes Aériennes internationales à AGA - Mars 2026</t>
  </si>
  <si>
    <t>TOP 5 des Routes Aériennes internationales à TNG - Mars 2026</t>
  </si>
  <si>
    <t>TOP 5 des Routes Aériennes internationales à FEZ - Mars 2026</t>
  </si>
  <si>
    <t>MED V-MONTREAL</t>
  </si>
  <si>
    <t>MED V-DAKAR BLAISE-DIAGNE</t>
  </si>
  <si>
    <t>FES-PARIS-BEAUVAIS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</si>
</sst>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3" fontId="4" fillId="0" borderId="1" xfId="1" applyNumberFormat="1" applyFont="1" applyFill="1" applyBorder="1" applyAlignment="1">
      <alignment horizontal="right"/>
    </xf>
    <xf numFmtId="10" fontId="7" fillId="0" borderId="1" xfId="2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2" fontId="4" fillId="2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5" fillId="0" borderId="0" xfId="0" applyFont="1" applyFill="1"/>
    <xf numFmtId="0" fontId="8" fillId="0" borderId="0" xfId="0" applyFont="1"/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3" fontId="11" fillId="0" borderId="7" xfId="0" applyNumberFormat="1" applyFont="1" applyBorder="1" applyAlignment="1">
      <alignment horizontal="right" vertical="center"/>
    </xf>
    <xf numFmtId="3" fontId="11" fillId="4" borderId="7" xfId="0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4" borderId="7" xfId="0" applyFont="1" applyFill="1" applyBorder="1" applyAlignment="1">
      <alignment horizontal="right" vertical="center"/>
    </xf>
    <xf numFmtId="10" fontId="12" fillId="0" borderId="7" xfId="0" applyNumberFormat="1" applyFont="1" applyFill="1" applyBorder="1" applyAlignment="1">
      <alignment horizontal="right" vertical="center"/>
    </xf>
    <xf numFmtId="9" fontId="0" fillId="0" borderId="0" xfId="2" applyFont="1"/>
    <xf numFmtId="9" fontId="5" fillId="0" borderId="0" xfId="2" applyFont="1"/>
    <xf numFmtId="3" fontId="0" fillId="0" borderId="0" xfId="0" applyNumberFormat="1"/>
    <xf numFmtId="10" fontId="0" fillId="0" borderId="7" xfId="2" applyNumberFormat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17" fontId="13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3" fontId="13" fillId="0" borderId="1" xfId="1" applyNumberFormat="1" applyFont="1" applyFill="1" applyBorder="1" applyAlignment="1">
      <alignment horizontal="right"/>
    </xf>
    <xf numFmtId="10" fontId="15" fillId="0" borderId="1" xfId="2" applyNumberFormat="1" applyFont="1" applyFill="1" applyBorder="1" applyAlignment="1">
      <alignment horizontal="right"/>
    </xf>
    <xf numFmtId="3" fontId="13" fillId="3" borderId="1" xfId="1" applyNumberFormat="1" applyFont="1" applyFill="1" applyBorder="1" applyAlignment="1">
      <alignment horizontal="right"/>
    </xf>
    <xf numFmtId="3" fontId="13" fillId="2" borderId="1" xfId="1" applyNumberFormat="1" applyFont="1" applyFill="1" applyBorder="1" applyAlignment="1">
      <alignment horizontal="right"/>
    </xf>
    <xf numFmtId="2" fontId="13" fillId="2" borderId="1" xfId="1" applyNumberFormat="1" applyFont="1" applyFill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Fill="1" applyBorder="1" applyAlignment="1">
      <alignment horizontal="right"/>
    </xf>
    <xf numFmtId="3" fontId="13" fillId="5" borderId="1" xfId="1" applyNumberFormat="1" applyFont="1" applyFill="1" applyBorder="1" applyAlignment="1">
      <alignment horizontal="right"/>
    </xf>
    <xf numFmtId="10" fontId="13" fillId="5" borderId="1" xfId="2" applyNumberFormat="1" applyFont="1" applyFill="1" applyBorder="1" applyAlignment="1">
      <alignment horizontal="right"/>
    </xf>
    <xf numFmtId="4" fontId="13" fillId="5" borderId="1" xfId="1" applyNumberFormat="1" applyFont="1" applyFill="1" applyBorder="1" applyAlignment="1">
      <alignment horizontal="right"/>
    </xf>
    <xf numFmtId="0" fontId="10" fillId="5" borderId="7" xfId="0" applyFont="1" applyFill="1" applyBorder="1" applyAlignment="1">
      <alignment horizontal="right"/>
    </xf>
    <xf numFmtId="0" fontId="10" fillId="5" borderId="7" xfId="0" applyFont="1" applyFill="1" applyBorder="1" applyAlignment="1">
      <alignment horizontal="left"/>
    </xf>
    <xf numFmtId="3" fontId="10" fillId="5" borderId="7" xfId="0" applyNumberFormat="1" applyFont="1" applyFill="1" applyBorder="1"/>
    <xf numFmtId="10" fontId="10" fillId="5" borderId="7" xfId="2" applyNumberFormat="1" applyFont="1" applyFill="1" applyBorder="1"/>
    <xf numFmtId="0" fontId="10" fillId="5" borderId="7" xfId="0" applyFont="1" applyFill="1" applyBorder="1" applyAlignment="1">
      <alignment horizontal="center" vertical="center"/>
    </xf>
    <xf numFmtId="3" fontId="16" fillId="5" borderId="7" xfId="0" applyNumberFormat="1" applyFont="1" applyFill="1" applyBorder="1" applyAlignment="1">
      <alignment horizontal="right" vertical="center"/>
    </xf>
    <xf numFmtId="10" fontId="16" fillId="5" borderId="7" xfId="0" applyNumberFormat="1" applyFont="1" applyFill="1" applyBorder="1" applyAlignment="1">
      <alignment horizontal="right" vertical="center"/>
    </xf>
    <xf numFmtId="0" fontId="16" fillId="5" borderId="7" xfId="0" applyFont="1" applyFill="1" applyBorder="1" applyAlignment="1">
      <alignment vertical="center"/>
    </xf>
    <xf numFmtId="0" fontId="17" fillId="0" borderId="7" xfId="0" applyFont="1" applyBorder="1" applyAlignment="1">
      <alignment vertical="center"/>
    </xf>
    <xf numFmtId="3" fontId="10" fillId="5" borderId="7" xfId="0" applyNumberFormat="1" applyFont="1" applyFill="1" applyBorder="1" applyAlignment="1">
      <alignment horizontal="center"/>
    </xf>
    <xf numFmtId="2" fontId="10" fillId="5" borderId="7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10" fontId="0" fillId="6" borderId="7" xfId="2" applyNumberFormat="1" applyFont="1" applyFill="1" applyBorder="1"/>
    <xf numFmtId="0" fontId="0" fillId="0" borderId="0" xfId="0" applyFill="1"/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shrinkToFit="1"/>
    </xf>
    <xf numFmtId="0" fontId="14" fillId="5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17" fontId="10" fillId="5" borderId="7" xfId="0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0" fontId="16" fillId="5" borderId="7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vertical="center" wrapText="1"/>
    </xf>
    <xf numFmtId="0" fontId="16" fillId="5" borderId="13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</cellXfs>
  <cellStyles count="3">
    <cellStyle name="Milliers 3" xfId="1" xr:uid="{00000000-0005-0000-0000-000000000000}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76496"/>
        <c:axId val="458274536"/>
      </c:barChart>
      <c:catAx>
        <c:axId val="45827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74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8274536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76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79240"/>
        <c:axId val="458280808"/>
      </c:barChart>
      <c:catAx>
        <c:axId val="458279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80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828080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79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33</xdr:row>
          <xdr:rowOff>0</xdr:rowOff>
        </xdr:from>
        <xdr:to>
          <xdr:col>3</xdr:col>
          <xdr:colOff>504825</xdr:colOff>
          <xdr:row>33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33</xdr:row>
      <xdr:rowOff>0</xdr:rowOff>
    </xdr:from>
    <xdr:to>
      <xdr:col>3</xdr:col>
      <xdr:colOff>504825</xdr:colOff>
      <xdr:row>33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33</xdr:row>
      <xdr:rowOff>0</xdr:rowOff>
    </xdr:from>
    <xdr:to>
      <xdr:col>3</xdr:col>
      <xdr:colOff>504825</xdr:colOff>
      <xdr:row>33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33</xdr:row>
      <xdr:rowOff>0</xdr:rowOff>
    </xdr:from>
    <xdr:to>
      <xdr:col>3</xdr:col>
      <xdr:colOff>504825</xdr:colOff>
      <xdr:row>33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33</xdr:row>
      <xdr:rowOff>0</xdr:rowOff>
    </xdr:from>
    <xdr:to>
      <xdr:col>14</xdr:col>
      <xdr:colOff>333375</xdr:colOff>
      <xdr:row>33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33</xdr:row>
      <xdr:rowOff>0</xdr:rowOff>
    </xdr:from>
    <xdr:to>
      <xdr:col>14</xdr:col>
      <xdr:colOff>314325</xdr:colOff>
      <xdr:row>33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1206500</xdr:colOff>
      <xdr:row>3</xdr:row>
      <xdr:rowOff>95249</xdr:rowOff>
    </xdr:to>
    <xdr:pic>
      <xdr:nvPicPr>
        <xdr:cNvPr id="2" name="Image 2" descr="logo airports of moroc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1206500</xdr:colOff>
      <xdr:row>3</xdr:row>
      <xdr:rowOff>140073</xdr:rowOff>
    </xdr:to>
    <xdr:pic>
      <xdr:nvPicPr>
        <xdr:cNvPr id="3" name="Image 2" descr="logo airports of moroc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71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1206500</xdr:colOff>
      <xdr:row>3</xdr:row>
      <xdr:rowOff>140073</xdr:rowOff>
    </xdr:to>
    <xdr:pic>
      <xdr:nvPicPr>
        <xdr:cNvPr id="2" name="Image 2" descr="logo airports of moroc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71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1206500</xdr:colOff>
      <xdr:row>3</xdr:row>
      <xdr:rowOff>140073</xdr:rowOff>
    </xdr:to>
    <xdr:pic>
      <xdr:nvPicPr>
        <xdr:cNvPr id="2" name="Image 2" descr="logo airports of moroc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71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36"/>
  <sheetViews>
    <sheetView tabSelected="1" zoomScale="68" zoomScaleNormal="68" workbookViewId="0">
      <selection activeCell="G4" sqref="G4"/>
    </sheetView>
  </sheetViews>
  <sheetFormatPr baseColWidth="10" defaultColWidth="20.7109375" defaultRowHeight="15" x14ac:dyDescent="0.2"/>
  <cols>
    <col min="1" max="1" width="23.28515625" style="8" customWidth="1"/>
    <col min="2" max="3" width="11.7109375" style="8" customWidth="1"/>
    <col min="4" max="4" width="14.7109375" style="8" customWidth="1"/>
    <col min="5" max="5" width="15" style="8" customWidth="1"/>
    <col min="6" max="6" width="13" style="8" customWidth="1"/>
    <col min="7" max="7" width="17.28515625" style="9" customWidth="1"/>
    <col min="8" max="9" width="14.5703125" style="8" customWidth="1"/>
    <col min="10" max="10" width="17.140625" style="8" customWidth="1"/>
    <col min="11" max="11" width="15.7109375" style="8" customWidth="1"/>
    <col min="12" max="12" width="17.140625" style="8" customWidth="1"/>
    <col min="13" max="13" width="14" style="8" customWidth="1"/>
    <col min="14" max="14" width="13.28515625" style="9" customWidth="1"/>
    <col min="15" max="15" width="11.42578125" style="8" customWidth="1"/>
    <col min="16" max="16" width="17.140625" style="8" customWidth="1"/>
    <col min="17" max="17" width="16" style="8" customWidth="1"/>
    <col min="18" max="18" width="13.85546875" style="9" customWidth="1"/>
    <col min="19" max="19" width="18.85546875" style="8" customWidth="1"/>
    <col min="20" max="16384" width="20.7109375" style="8"/>
  </cols>
  <sheetData>
    <row r="3" spans="1:19" ht="18" customHeight="1" x14ac:dyDescent="0.2"/>
    <row r="4" spans="1:19" ht="18.75" customHeight="1" x14ac:dyDescent="0.25">
      <c r="A4" s="1"/>
      <c r="B4" s="2"/>
      <c r="C4" s="3"/>
      <c r="D4" s="3"/>
      <c r="E4" s="4"/>
      <c r="F4" s="4"/>
      <c r="G4" s="5"/>
      <c r="H4" s="6"/>
      <c r="I4" s="6"/>
      <c r="J4" s="6"/>
      <c r="K4" s="6"/>
      <c r="L4" s="6"/>
      <c r="M4" s="6"/>
      <c r="N4" s="7"/>
      <c r="O4" s="6"/>
      <c r="P4" s="6"/>
    </row>
    <row r="5" spans="1:19" ht="15.75" x14ac:dyDescent="0.25">
      <c r="A5" s="1"/>
      <c r="B5" s="2"/>
      <c r="C5" s="3"/>
      <c r="D5" s="3"/>
      <c r="E5" s="4"/>
      <c r="F5" s="4"/>
      <c r="G5" s="5"/>
      <c r="H5" s="6"/>
      <c r="I5" s="6"/>
      <c r="J5" s="6"/>
      <c r="K5" s="6"/>
      <c r="L5" s="6"/>
      <c r="M5" s="6"/>
      <c r="N5" s="7"/>
      <c r="O5" s="6"/>
      <c r="P5" s="6"/>
    </row>
    <row r="6" spans="1:19" ht="18.75" x14ac:dyDescent="0.3">
      <c r="A6" s="70" t="s">
        <v>35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1:19" ht="18.75" x14ac:dyDescent="0.3">
      <c r="A7" s="70" t="s">
        <v>83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</row>
    <row r="8" spans="1:19" ht="16.5" thickBot="1" x14ac:dyDescent="0.3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</row>
    <row r="9" spans="1:19" ht="16.5" thickBot="1" x14ac:dyDescent="0.3">
      <c r="A9" s="69" t="s">
        <v>5</v>
      </c>
      <c r="B9" s="72" t="s">
        <v>1</v>
      </c>
      <c r="C9" s="72"/>
      <c r="D9" s="72"/>
      <c r="E9" s="72"/>
      <c r="F9" s="72"/>
      <c r="G9" s="72"/>
      <c r="H9" s="72" t="s">
        <v>0</v>
      </c>
      <c r="I9" s="72"/>
      <c r="J9" s="72"/>
      <c r="K9" s="72"/>
      <c r="L9" s="72"/>
      <c r="M9" s="72"/>
      <c r="N9" s="72" t="s">
        <v>2</v>
      </c>
      <c r="O9" s="72"/>
      <c r="P9" s="72"/>
      <c r="Q9" s="72"/>
      <c r="R9" s="72"/>
      <c r="S9" s="72"/>
    </row>
    <row r="10" spans="1:19" s="10" customFormat="1" ht="16.5" customHeight="1" thickBot="1" x14ac:dyDescent="0.3">
      <c r="A10" s="69"/>
      <c r="B10" s="67" t="s">
        <v>84</v>
      </c>
      <c r="C10" s="68"/>
      <c r="D10" s="65" t="s">
        <v>56</v>
      </c>
      <c r="E10" s="67" t="s">
        <v>4</v>
      </c>
      <c r="F10" s="68"/>
      <c r="G10" s="65" t="s">
        <v>57</v>
      </c>
      <c r="H10" s="67" t="s">
        <v>84</v>
      </c>
      <c r="I10" s="68"/>
      <c r="J10" s="65" t="s">
        <v>56</v>
      </c>
      <c r="K10" s="67" t="s">
        <v>4</v>
      </c>
      <c r="L10" s="68"/>
      <c r="M10" s="65" t="s">
        <v>57</v>
      </c>
      <c r="N10" s="67" t="s">
        <v>84</v>
      </c>
      <c r="O10" s="68"/>
      <c r="P10" s="65" t="s">
        <v>56</v>
      </c>
      <c r="Q10" s="67" t="s">
        <v>4</v>
      </c>
      <c r="R10" s="68"/>
      <c r="S10" s="65" t="s">
        <v>57</v>
      </c>
    </row>
    <row r="11" spans="1:19" ht="31.5" customHeight="1" thickBot="1" x14ac:dyDescent="0.3">
      <c r="A11" s="69"/>
      <c r="B11" s="37">
        <v>2026</v>
      </c>
      <c r="C11" s="37">
        <v>2025</v>
      </c>
      <c r="D11" s="66"/>
      <c r="E11" s="38">
        <v>46082</v>
      </c>
      <c r="F11" s="38">
        <v>45717</v>
      </c>
      <c r="G11" s="66"/>
      <c r="H11" s="37">
        <v>2026</v>
      </c>
      <c r="I11" s="37">
        <v>2025</v>
      </c>
      <c r="J11" s="66"/>
      <c r="K11" s="38">
        <v>46082</v>
      </c>
      <c r="L11" s="38">
        <v>45717</v>
      </c>
      <c r="M11" s="66"/>
      <c r="N11" s="37">
        <v>2026</v>
      </c>
      <c r="O11" s="37">
        <v>2025</v>
      </c>
      <c r="P11" s="66"/>
      <c r="Q11" s="38">
        <v>46082</v>
      </c>
      <c r="R11" s="38">
        <v>45717</v>
      </c>
      <c r="S11" s="66"/>
    </row>
    <row r="12" spans="1:19" ht="16.5" thickBot="1" x14ac:dyDescent="0.3">
      <c r="A12" s="61" t="s">
        <v>37</v>
      </c>
      <c r="B12" s="11">
        <v>1014459</v>
      </c>
      <c r="C12" s="11">
        <v>892190</v>
      </c>
      <c r="D12" s="12">
        <f t="shared" ref="D12:D32" si="0">(B12-C12)/C12</f>
        <v>0.13704367903697642</v>
      </c>
      <c r="E12" s="13">
        <v>2786781</v>
      </c>
      <c r="F12" s="13">
        <v>2495383</v>
      </c>
      <c r="G12" s="12">
        <f t="shared" ref="G12:G32" si="1">(E12-F12)/F12</f>
        <v>0.11677485981109914</v>
      </c>
      <c r="H12" s="14">
        <v>6667</v>
      </c>
      <c r="I12" s="14">
        <v>5958</v>
      </c>
      <c r="J12" s="12">
        <f t="shared" ref="J12:J30" si="2">(H12-I12)/I12</f>
        <v>0.11899966431688486</v>
      </c>
      <c r="K12" s="14">
        <v>18609</v>
      </c>
      <c r="L12" s="14">
        <v>16375</v>
      </c>
      <c r="M12" s="12">
        <f t="shared" ref="M12:M32" si="3">(K12-L12)/L12</f>
        <v>0.13642748091603055</v>
      </c>
      <c r="N12" s="15">
        <v>93.393999999999977</v>
      </c>
      <c r="O12" s="15">
        <v>35.481000000000002</v>
      </c>
      <c r="P12" s="12">
        <f t="shared" ref="P12:P32" si="4">(N12-O12)/O12</f>
        <v>1.6322256982610404</v>
      </c>
      <c r="Q12" s="16">
        <v>310.91099999999983</v>
      </c>
      <c r="R12" s="16">
        <v>92.004999999999995</v>
      </c>
      <c r="S12" s="12">
        <f t="shared" ref="S12:S32" si="5">(Q12-R12)/R12</f>
        <v>2.3792837345796407</v>
      </c>
    </row>
    <row r="13" spans="1:19" ht="16.5" thickBot="1" x14ac:dyDescent="0.3">
      <c r="A13" s="62" t="s">
        <v>36</v>
      </c>
      <c r="B13" s="40">
        <v>842437</v>
      </c>
      <c r="C13" s="40">
        <v>667978</v>
      </c>
      <c r="D13" s="41">
        <f t="shared" si="0"/>
        <v>0.26117476922892668</v>
      </c>
      <c r="E13" s="42">
        <v>2730209</v>
      </c>
      <c r="F13" s="42">
        <v>2355239</v>
      </c>
      <c r="G13" s="41">
        <f t="shared" si="1"/>
        <v>0.15920677264600322</v>
      </c>
      <c r="H13" s="43">
        <v>7018</v>
      </c>
      <c r="I13" s="43">
        <v>6122</v>
      </c>
      <c r="J13" s="41">
        <f t="shared" si="2"/>
        <v>0.14635739954263313</v>
      </c>
      <c r="K13" s="43">
        <v>22187</v>
      </c>
      <c r="L13" s="43">
        <v>19316</v>
      </c>
      <c r="M13" s="41">
        <f t="shared" si="3"/>
        <v>0.14863325740318906</v>
      </c>
      <c r="N13" s="44">
        <v>7690.9619999999995</v>
      </c>
      <c r="O13" s="44">
        <v>8051.3629999999994</v>
      </c>
      <c r="P13" s="41">
        <f t="shared" si="4"/>
        <v>-4.4762731477887639E-2</v>
      </c>
      <c r="Q13" s="45">
        <v>27215.365999999987</v>
      </c>
      <c r="R13" s="45">
        <v>24540.893000000004</v>
      </c>
      <c r="S13" s="41">
        <f t="shared" si="5"/>
        <v>0.10898026408411395</v>
      </c>
    </row>
    <row r="14" spans="1:19" ht="16.5" thickBot="1" x14ac:dyDescent="0.3">
      <c r="A14" s="61" t="s">
        <v>38</v>
      </c>
      <c r="B14" s="40">
        <v>341606</v>
      </c>
      <c r="C14" s="40">
        <v>293718</v>
      </c>
      <c r="D14" s="41">
        <f t="shared" si="0"/>
        <v>0.16304073975718206</v>
      </c>
      <c r="E14" s="42">
        <v>957592</v>
      </c>
      <c r="F14" s="42">
        <v>864584</v>
      </c>
      <c r="G14" s="41">
        <f t="shared" si="1"/>
        <v>0.10757543512255605</v>
      </c>
      <c r="H14" s="43">
        <v>2425</v>
      </c>
      <c r="I14" s="43">
        <v>2245</v>
      </c>
      <c r="J14" s="41">
        <f t="shared" si="2"/>
        <v>8.0178173719376397E-2</v>
      </c>
      <c r="K14" s="43">
        <v>6851</v>
      </c>
      <c r="L14" s="40">
        <v>6126</v>
      </c>
      <c r="M14" s="41">
        <f t="shared" si="3"/>
        <v>0.11834802481227555</v>
      </c>
      <c r="N14" s="44">
        <v>20.250999999999998</v>
      </c>
      <c r="O14" s="44">
        <v>10.07</v>
      </c>
      <c r="P14" s="41">
        <f t="shared" si="4"/>
        <v>1.0110228401191657</v>
      </c>
      <c r="Q14" s="45">
        <v>242.48399999999987</v>
      </c>
      <c r="R14" s="46">
        <v>28.143000000000001</v>
      </c>
      <c r="S14" s="41">
        <f t="shared" si="5"/>
        <v>7.616139004370531</v>
      </c>
    </row>
    <row r="15" spans="1:19" ht="16.5" thickBot="1" x14ac:dyDescent="0.3">
      <c r="A15" s="62" t="s">
        <v>39</v>
      </c>
      <c r="B15" s="40">
        <v>193309</v>
      </c>
      <c r="C15" s="40">
        <v>157668</v>
      </c>
      <c r="D15" s="41">
        <f t="shared" si="0"/>
        <v>0.22605094248674429</v>
      </c>
      <c r="E15" s="42">
        <v>599106</v>
      </c>
      <c r="F15" s="42">
        <v>535584</v>
      </c>
      <c r="G15" s="41">
        <f t="shared" si="1"/>
        <v>0.11860324430901595</v>
      </c>
      <c r="H15" s="43">
        <v>1643</v>
      </c>
      <c r="I15" s="43">
        <v>1531</v>
      </c>
      <c r="J15" s="41">
        <f t="shared" si="2"/>
        <v>7.3154800783801432E-2</v>
      </c>
      <c r="K15" s="43">
        <v>4988</v>
      </c>
      <c r="L15" s="43">
        <v>4410</v>
      </c>
      <c r="M15" s="41">
        <f t="shared" si="3"/>
        <v>0.13106575963718819</v>
      </c>
      <c r="N15" s="44">
        <v>467.63099999999991</v>
      </c>
      <c r="O15" s="44">
        <v>648.75999999999976</v>
      </c>
      <c r="P15" s="41">
        <f t="shared" si="4"/>
        <v>-0.27919261360133163</v>
      </c>
      <c r="Q15" s="45">
        <v>1615.8160000000003</v>
      </c>
      <c r="R15" s="45">
        <v>1101.9239999999998</v>
      </c>
      <c r="S15" s="41">
        <f t="shared" si="5"/>
        <v>0.4663588414446011</v>
      </c>
    </row>
    <row r="16" spans="1:19" ht="16.5" thickBot="1" x14ac:dyDescent="0.3">
      <c r="A16" s="62" t="s">
        <v>41</v>
      </c>
      <c r="B16" s="40">
        <v>182423</v>
      </c>
      <c r="C16" s="40">
        <v>145218</v>
      </c>
      <c r="D16" s="41">
        <f t="shared" si="0"/>
        <v>0.25620102191188421</v>
      </c>
      <c r="E16" s="42">
        <v>559371</v>
      </c>
      <c r="F16" s="42">
        <v>492782</v>
      </c>
      <c r="G16" s="41">
        <f t="shared" si="1"/>
        <v>0.13512871817558272</v>
      </c>
      <c r="H16" s="43">
        <v>1343</v>
      </c>
      <c r="I16" s="43">
        <v>1155</v>
      </c>
      <c r="J16" s="41">
        <f t="shared" si="2"/>
        <v>0.16277056277056276</v>
      </c>
      <c r="K16" s="43">
        <v>4097</v>
      </c>
      <c r="L16" s="43">
        <v>3576</v>
      </c>
      <c r="M16" s="41">
        <f t="shared" si="3"/>
        <v>0.14569351230425057</v>
      </c>
      <c r="N16" s="44">
        <v>64.628</v>
      </c>
      <c r="O16" s="44">
        <v>338.42799999999994</v>
      </c>
      <c r="P16" s="41">
        <f t="shared" si="4"/>
        <v>-0.80903471343978628</v>
      </c>
      <c r="Q16" s="45">
        <v>271.22600000000006</v>
      </c>
      <c r="R16" s="45">
        <v>451.2419999999999</v>
      </c>
      <c r="S16" s="41">
        <f t="shared" si="5"/>
        <v>-0.39893449634564132</v>
      </c>
    </row>
    <row r="17" spans="1:19" ht="16.5" thickBot="1" x14ac:dyDescent="0.3">
      <c r="A17" s="62" t="s">
        <v>40</v>
      </c>
      <c r="B17" s="40">
        <v>141610</v>
      </c>
      <c r="C17" s="40">
        <v>141071</v>
      </c>
      <c r="D17" s="41">
        <f t="shared" si="0"/>
        <v>3.8207711010767626E-3</v>
      </c>
      <c r="E17" s="42">
        <v>422093</v>
      </c>
      <c r="F17" s="42">
        <v>430550</v>
      </c>
      <c r="G17" s="41">
        <f t="shared" si="1"/>
        <v>-1.9642317965393102E-2</v>
      </c>
      <c r="H17" s="43">
        <v>1014</v>
      </c>
      <c r="I17" s="43">
        <v>1085</v>
      </c>
      <c r="J17" s="41">
        <f t="shared" si="2"/>
        <v>-6.5437788018433182E-2</v>
      </c>
      <c r="K17" s="43">
        <v>2947</v>
      </c>
      <c r="L17" s="43">
        <v>3082</v>
      </c>
      <c r="M17" s="41">
        <f t="shared" si="3"/>
        <v>-4.3802725502920178E-2</v>
      </c>
      <c r="N17" s="44">
        <v>20.180999999999997</v>
      </c>
      <c r="O17" s="44">
        <v>10.114999999999998</v>
      </c>
      <c r="P17" s="41">
        <f t="shared" si="4"/>
        <v>0.99515570934256059</v>
      </c>
      <c r="Q17" s="45">
        <v>52.131</v>
      </c>
      <c r="R17" s="45">
        <v>36.849000000000004</v>
      </c>
      <c r="S17" s="41">
        <f t="shared" si="5"/>
        <v>0.41471953105918735</v>
      </c>
    </row>
    <row r="18" spans="1:19" ht="16.5" thickBot="1" x14ac:dyDescent="0.3">
      <c r="A18" s="62" t="s">
        <v>43</v>
      </c>
      <c r="B18" s="40">
        <v>74691</v>
      </c>
      <c r="C18" s="40">
        <v>58782</v>
      </c>
      <c r="D18" s="41">
        <f t="shared" si="0"/>
        <v>0.27064407471675</v>
      </c>
      <c r="E18" s="40">
        <v>241520</v>
      </c>
      <c r="F18" s="40">
        <v>212182</v>
      </c>
      <c r="G18" s="41">
        <f t="shared" si="1"/>
        <v>0.13826809060146478</v>
      </c>
      <c r="H18" s="43">
        <v>582</v>
      </c>
      <c r="I18" s="43">
        <v>484</v>
      </c>
      <c r="J18" s="41">
        <f t="shared" si="2"/>
        <v>0.2024793388429752</v>
      </c>
      <c r="K18" s="43">
        <v>1794</v>
      </c>
      <c r="L18" s="43">
        <v>1533</v>
      </c>
      <c r="M18" s="41">
        <f t="shared" si="3"/>
        <v>0.17025440313111545</v>
      </c>
      <c r="N18" s="44">
        <v>15.067000000000002</v>
      </c>
      <c r="O18" s="44">
        <v>0.39600000000000002</v>
      </c>
      <c r="P18" s="41">
        <f t="shared" si="4"/>
        <v>37.047979797979799</v>
      </c>
      <c r="Q18" s="45">
        <v>47.309000000000005</v>
      </c>
      <c r="R18" s="45">
        <v>0.7370000000000001</v>
      </c>
      <c r="S18" s="41">
        <f t="shared" si="5"/>
        <v>63.191316146540025</v>
      </c>
    </row>
    <row r="19" spans="1:19" s="17" customFormat="1" ht="16.5" thickBot="1" x14ac:dyDescent="0.3">
      <c r="A19" s="62" t="s">
        <v>42</v>
      </c>
      <c r="B19" s="40">
        <v>71467</v>
      </c>
      <c r="C19" s="40">
        <v>66691</v>
      </c>
      <c r="D19" s="41">
        <f t="shared" si="0"/>
        <v>7.1613860940756627E-2</v>
      </c>
      <c r="E19" s="42">
        <v>221211</v>
      </c>
      <c r="F19" s="42">
        <v>236075</v>
      </c>
      <c r="G19" s="41">
        <f t="shared" si="1"/>
        <v>-6.2963041406332729E-2</v>
      </c>
      <c r="H19" s="43">
        <v>542</v>
      </c>
      <c r="I19" s="43">
        <v>604</v>
      </c>
      <c r="J19" s="41">
        <f t="shared" si="2"/>
        <v>-0.10264900662251655</v>
      </c>
      <c r="K19" s="43">
        <v>1668</v>
      </c>
      <c r="L19" s="43">
        <v>1854</v>
      </c>
      <c r="M19" s="41">
        <f t="shared" si="3"/>
        <v>-0.10032362459546926</v>
      </c>
      <c r="N19" s="44">
        <v>11.885000000000002</v>
      </c>
      <c r="O19" s="44">
        <v>5.8800000000000008</v>
      </c>
      <c r="P19" s="41">
        <f t="shared" si="4"/>
        <v>1.0212585034013606</v>
      </c>
      <c r="Q19" s="45">
        <v>36.173999999999999</v>
      </c>
      <c r="R19" s="45">
        <v>23.445</v>
      </c>
      <c r="S19" s="41">
        <f t="shared" si="5"/>
        <v>0.54293026231605879</v>
      </c>
    </row>
    <row r="20" spans="1:19" ht="16.5" thickBot="1" x14ac:dyDescent="0.3">
      <c r="A20" s="61" t="s">
        <v>45</v>
      </c>
      <c r="B20" s="40">
        <v>26289</v>
      </c>
      <c r="C20" s="40">
        <v>20114</v>
      </c>
      <c r="D20" s="41">
        <f t="shared" si="0"/>
        <v>0.30700009943323059</v>
      </c>
      <c r="E20" s="42">
        <v>78983</v>
      </c>
      <c r="F20" s="42">
        <v>70347</v>
      </c>
      <c r="G20" s="41">
        <f t="shared" si="1"/>
        <v>0.12276287546021863</v>
      </c>
      <c r="H20" s="43">
        <v>257</v>
      </c>
      <c r="I20" s="43">
        <v>229</v>
      </c>
      <c r="J20" s="41">
        <f t="shared" si="2"/>
        <v>0.1222707423580786</v>
      </c>
      <c r="K20" s="43">
        <v>778</v>
      </c>
      <c r="L20" s="40">
        <v>721</v>
      </c>
      <c r="M20" s="41">
        <f t="shared" si="3"/>
        <v>7.9056865464632461E-2</v>
      </c>
      <c r="N20" s="44">
        <v>1.8479999999999999</v>
      </c>
      <c r="O20" s="44">
        <v>4.5370000000000008</v>
      </c>
      <c r="P20" s="41">
        <f t="shared" si="4"/>
        <v>-0.59268238924399397</v>
      </c>
      <c r="Q20" s="45">
        <v>7.6720000000000006</v>
      </c>
      <c r="R20" s="46">
        <v>14.001999999999999</v>
      </c>
      <c r="S20" s="41">
        <f t="shared" si="5"/>
        <v>-0.45207827453220961</v>
      </c>
    </row>
    <row r="21" spans="1:19" ht="16.5" thickBot="1" x14ac:dyDescent="0.3">
      <c r="A21" s="62" t="s">
        <v>46</v>
      </c>
      <c r="B21" s="40">
        <v>23999</v>
      </c>
      <c r="C21" s="40">
        <v>17025</v>
      </c>
      <c r="D21" s="41">
        <f t="shared" si="0"/>
        <v>0.40963289280469894</v>
      </c>
      <c r="E21" s="42">
        <v>73863</v>
      </c>
      <c r="F21" s="42">
        <v>65003</v>
      </c>
      <c r="G21" s="41">
        <f t="shared" si="1"/>
        <v>0.13630140147377814</v>
      </c>
      <c r="H21" s="43">
        <v>254</v>
      </c>
      <c r="I21" s="43">
        <v>178</v>
      </c>
      <c r="J21" s="41">
        <f t="shared" si="2"/>
        <v>0.42696629213483145</v>
      </c>
      <c r="K21" s="43">
        <v>772</v>
      </c>
      <c r="L21" s="43">
        <v>623</v>
      </c>
      <c r="M21" s="41">
        <f t="shared" si="3"/>
        <v>0.2391653290529695</v>
      </c>
      <c r="N21" s="44">
        <v>15.404999999999999</v>
      </c>
      <c r="O21" s="44">
        <v>6.8580000000000005</v>
      </c>
      <c r="P21" s="41">
        <f t="shared" si="4"/>
        <v>1.2462817147856515</v>
      </c>
      <c r="Q21" s="45">
        <v>44.375999999999998</v>
      </c>
      <c r="R21" s="45">
        <v>44.939</v>
      </c>
      <c r="S21" s="41">
        <f t="shared" si="5"/>
        <v>-1.2528093638042734E-2</v>
      </c>
    </row>
    <row r="22" spans="1:19" ht="16.5" thickBot="1" x14ac:dyDescent="0.3">
      <c r="A22" s="62" t="s">
        <v>47</v>
      </c>
      <c r="B22" s="40">
        <v>23728</v>
      </c>
      <c r="C22" s="40">
        <v>23866</v>
      </c>
      <c r="D22" s="41">
        <f t="shared" si="0"/>
        <v>-5.7822844213525513E-3</v>
      </c>
      <c r="E22" s="42">
        <v>65816</v>
      </c>
      <c r="F22" s="42">
        <v>61827</v>
      </c>
      <c r="G22" s="41">
        <f t="shared" si="1"/>
        <v>6.4518737768288939E-2</v>
      </c>
      <c r="H22" s="43">
        <v>180</v>
      </c>
      <c r="I22" s="43">
        <v>194</v>
      </c>
      <c r="J22" s="41">
        <f t="shared" si="2"/>
        <v>-7.2164948453608241E-2</v>
      </c>
      <c r="K22" s="43">
        <v>532</v>
      </c>
      <c r="L22" s="43">
        <v>490</v>
      </c>
      <c r="M22" s="41">
        <f t="shared" si="3"/>
        <v>8.5714285714285715E-2</v>
      </c>
      <c r="N22" s="44">
        <v>0.44099999999999995</v>
      </c>
      <c r="O22" s="44">
        <v>0</v>
      </c>
      <c r="P22" s="41"/>
      <c r="Q22" s="45">
        <v>0.89</v>
      </c>
      <c r="R22" s="45">
        <v>0</v>
      </c>
      <c r="S22" s="41"/>
    </row>
    <row r="23" spans="1:19" ht="16.5" thickBot="1" x14ac:dyDescent="0.3">
      <c r="A23" s="62" t="s">
        <v>44</v>
      </c>
      <c r="B23" s="40">
        <v>19696</v>
      </c>
      <c r="C23" s="40">
        <v>23468</v>
      </c>
      <c r="D23" s="41">
        <f t="shared" si="0"/>
        <v>-0.16072950400545424</v>
      </c>
      <c r="E23" s="42">
        <v>54833</v>
      </c>
      <c r="F23" s="42">
        <v>85938</v>
      </c>
      <c r="G23" s="41">
        <f t="shared" si="1"/>
        <v>-0.36194698503572342</v>
      </c>
      <c r="H23" s="43">
        <v>205</v>
      </c>
      <c r="I23" s="43">
        <v>246</v>
      </c>
      <c r="J23" s="41">
        <f t="shared" si="2"/>
        <v>-0.16666666666666666</v>
      </c>
      <c r="K23" s="43">
        <v>497</v>
      </c>
      <c r="L23" s="43">
        <v>757</v>
      </c>
      <c r="M23" s="41">
        <f t="shared" si="3"/>
        <v>-0.34346103038309117</v>
      </c>
      <c r="N23" s="44">
        <v>0.27800000000000002</v>
      </c>
      <c r="O23" s="44">
        <v>0.89500000000000002</v>
      </c>
      <c r="P23" s="41">
        <f t="shared" si="4"/>
        <v>-0.68938547486033519</v>
      </c>
      <c r="Q23" s="45">
        <v>1.0529999999999999</v>
      </c>
      <c r="R23" s="45">
        <v>1.7900000000000003</v>
      </c>
      <c r="S23" s="41">
        <f t="shared" si="5"/>
        <v>-0.41173184357541909</v>
      </c>
    </row>
    <row r="24" spans="1:19" ht="16.5" thickBot="1" x14ac:dyDescent="0.3">
      <c r="A24" s="62" t="s">
        <v>48</v>
      </c>
      <c r="B24" s="40">
        <v>10940</v>
      </c>
      <c r="C24" s="40">
        <v>11978</v>
      </c>
      <c r="D24" s="41">
        <f t="shared" si="0"/>
        <v>-8.6658874603439642E-2</v>
      </c>
      <c r="E24" s="42">
        <v>32682</v>
      </c>
      <c r="F24" s="42">
        <v>36752</v>
      </c>
      <c r="G24" s="41">
        <f t="shared" si="1"/>
        <v>-0.11074227252938616</v>
      </c>
      <c r="H24" s="43">
        <v>117</v>
      </c>
      <c r="I24" s="43">
        <v>163</v>
      </c>
      <c r="J24" s="41">
        <f t="shared" si="2"/>
        <v>-0.2822085889570552</v>
      </c>
      <c r="K24" s="43">
        <v>360</v>
      </c>
      <c r="L24" s="43">
        <v>437</v>
      </c>
      <c r="M24" s="41">
        <f t="shared" si="3"/>
        <v>-0.17620137299771166</v>
      </c>
      <c r="N24" s="44"/>
      <c r="O24" s="44"/>
      <c r="P24" s="41"/>
      <c r="Q24" s="45">
        <v>2.5000000000000001E-2</v>
      </c>
      <c r="R24" s="45"/>
      <c r="S24" s="41"/>
    </row>
    <row r="25" spans="1:19" ht="16.5" thickBot="1" x14ac:dyDescent="0.3">
      <c r="A25" s="62" t="s">
        <v>50</v>
      </c>
      <c r="B25" s="40">
        <v>9996</v>
      </c>
      <c r="C25" s="40">
        <v>8520</v>
      </c>
      <c r="D25" s="41">
        <f t="shared" si="0"/>
        <v>0.1732394366197183</v>
      </c>
      <c r="E25" s="42">
        <v>31849</v>
      </c>
      <c r="F25" s="42">
        <v>26362</v>
      </c>
      <c r="G25" s="41">
        <f t="shared" si="1"/>
        <v>0.20814050527274106</v>
      </c>
      <c r="H25" s="43">
        <v>109</v>
      </c>
      <c r="I25" s="43">
        <v>108</v>
      </c>
      <c r="J25" s="41">
        <f t="shared" si="2"/>
        <v>9.2592592592592587E-3</v>
      </c>
      <c r="K25" s="43">
        <v>347</v>
      </c>
      <c r="L25" s="43">
        <v>327</v>
      </c>
      <c r="M25" s="41">
        <f t="shared" si="3"/>
        <v>6.1162079510703363E-2</v>
      </c>
      <c r="N25" s="44"/>
      <c r="O25" s="44"/>
      <c r="P25" s="41"/>
      <c r="Q25" s="45"/>
      <c r="R25" s="45"/>
      <c r="S25" s="41"/>
    </row>
    <row r="26" spans="1:19" ht="16.5" thickBot="1" x14ac:dyDescent="0.3">
      <c r="A26" s="61" t="s">
        <v>49</v>
      </c>
      <c r="B26" s="40">
        <v>6397</v>
      </c>
      <c r="C26" s="40">
        <v>5656</v>
      </c>
      <c r="D26" s="41">
        <f t="shared" si="0"/>
        <v>0.13101131541725602</v>
      </c>
      <c r="E26" s="42">
        <v>23255</v>
      </c>
      <c r="F26" s="42">
        <v>22123</v>
      </c>
      <c r="G26" s="41">
        <f t="shared" si="1"/>
        <v>5.1168467206075124E-2</v>
      </c>
      <c r="H26" s="43">
        <v>86</v>
      </c>
      <c r="I26" s="43">
        <v>88</v>
      </c>
      <c r="J26" s="41">
        <f t="shared" si="2"/>
        <v>-2.2727272727272728E-2</v>
      </c>
      <c r="K26" s="43">
        <v>282</v>
      </c>
      <c r="L26" s="43">
        <v>274</v>
      </c>
      <c r="M26" s="41">
        <f t="shared" si="3"/>
        <v>2.9197080291970802E-2</v>
      </c>
      <c r="N26" s="44">
        <v>0.14500000000000002</v>
      </c>
      <c r="O26" s="44"/>
      <c r="P26" s="41"/>
      <c r="Q26" s="45">
        <v>0.74399999999999999</v>
      </c>
      <c r="R26" s="45">
        <v>0</v>
      </c>
      <c r="S26" s="41"/>
    </row>
    <row r="27" spans="1:19" ht="16.5" thickBot="1" x14ac:dyDescent="0.3">
      <c r="A27" s="62" t="s">
        <v>51</v>
      </c>
      <c r="B27" s="40">
        <v>6506</v>
      </c>
      <c r="C27" s="40">
        <v>5050</v>
      </c>
      <c r="D27" s="41">
        <f t="shared" si="0"/>
        <v>0.2883168316831683</v>
      </c>
      <c r="E27" s="42">
        <v>20221</v>
      </c>
      <c r="F27" s="42">
        <v>15395</v>
      </c>
      <c r="G27" s="41">
        <f t="shared" si="1"/>
        <v>0.31347840207859695</v>
      </c>
      <c r="H27" s="43">
        <v>54</v>
      </c>
      <c r="I27" s="43">
        <v>39</v>
      </c>
      <c r="J27" s="41">
        <f t="shared" si="2"/>
        <v>0.38461538461538464</v>
      </c>
      <c r="K27" s="43">
        <v>162</v>
      </c>
      <c r="L27" s="43">
        <v>103</v>
      </c>
      <c r="M27" s="41">
        <f t="shared" si="3"/>
        <v>0.57281553398058249</v>
      </c>
      <c r="N27" s="44"/>
      <c r="O27" s="44"/>
      <c r="P27" s="41"/>
      <c r="Q27" s="45"/>
      <c r="R27" s="45"/>
      <c r="S27" s="41"/>
    </row>
    <row r="28" spans="1:19" ht="16.5" thickBot="1" x14ac:dyDescent="0.3">
      <c r="A28" s="62" t="s">
        <v>52</v>
      </c>
      <c r="B28" s="40">
        <v>2006</v>
      </c>
      <c r="C28" s="40">
        <v>2026</v>
      </c>
      <c r="D28" s="41">
        <f t="shared" si="0"/>
        <v>-9.8716683119447184E-3</v>
      </c>
      <c r="E28" s="42">
        <v>6263</v>
      </c>
      <c r="F28" s="42">
        <v>6919</v>
      </c>
      <c r="G28" s="41">
        <f t="shared" si="1"/>
        <v>-9.4811388929035983E-2</v>
      </c>
      <c r="H28" s="43">
        <v>52</v>
      </c>
      <c r="I28" s="43">
        <v>68</v>
      </c>
      <c r="J28" s="41">
        <f t="shared" si="2"/>
        <v>-0.23529411764705882</v>
      </c>
      <c r="K28" s="43">
        <v>164</v>
      </c>
      <c r="L28" s="43">
        <v>228</v>
      </c>
      <c r="M28" s="41">
        <f t="shared" si="3"/>
        <v>-0.2807017543859649</v>
      </c>
      <c r="N28" s="44"/>
      <c r="O28" s="44"/>
      <c r="P28" s="41"/>
      <c r="Q28" s="45"/>
      <c r="R28" s="45"/>
      <c r="S28" s="41"/>
    </row>
    <row r="29" spans="1:19" ht="16.5" thickBot="1" x14ac:dyDescent="0.3">
      <c r="A29" s="62" t="s">
        <v>54</v>
      </c>
      <c r="B29" s="40">
        <v>1053</v>
      </c>
      <c r="C29" s="40">
        <v>716</v>
      </c>
      <c r="D29" s="41">
        <f t="shared" si="0"/>
        <v>0.47067039106145253</v>
      </c>
      <c r="E29" s="42">
        <v>3041</v>
      </c>
      <c r="F29" s="42">
        <v>2738</v>
      </c>
      <c r="G29" s="41">
        <f t="shared" si="1"/>
        <v>0.11066471877282688</v>
      </c>
      <c r="H29" s="43">
        <v>28</v>
      </c>
      <c r="I29" s="43">
        <v>28</v>
      </c>
      <c r="J29" s="41">
        <f t="shared" si="2"/>
        <v>0</v>
      </c>
      <c r="K29" s="43">
        <v>80</v>
      </c>
      <c r="L29" s="43">
        <v>78</v>
      </c>
      <c r="M29" s="41">
        <f t="shared" si="3"/>
        <v>2.564102564102564E-2</v>
      </c>
      <c r="N29" s="44"/>
      <c r="O29" s="44"/>
      <c r="P29" s="41"/>
      <c r="Q29" s="45">
        <v>0.04</v>
      </c>
      <c r="R29" s="45">
        <v>1.4999999999999999E-2</v>
      </c>
      <c r="S29" s="41">
        <f t="shared" si="5"/>
        <v>1.6666666666666667</v>
      </c>
    </row>
    <row r="30" spans="1:19" ht="16.5" thickBot="1" x14ac:dyDescent="0.3">
      <c r="A30" s="62" t="s">
        <v>60</v>
      </c>
      <c r="B30" s="40">
        <v>793</v>
      </c>
      <c r="C30" s="40"/>
      <c r="D30" s="41"/>
      <c r="E30" s="42">
        <v>2593</v>
      </c>
      <c r="F30" s="42"/>
      <c r="G30" s="41"/>
      <c r="H30" s="43">
        <v>16</v>
      </c>
      <c r="I30" s="43"/>
      <c r="J30" s="41"/>
      <c r="K30" s="43">
        <v>50</v>
      </c>
      <c r="L30" s="43"/>
      <c r="M30" s="41"/>
      <c r="N30" s="44"/>
      <c r="O30" s="44"/>
      <c r="P30" s="41"/>
      <c r="Q30" s="45"/>
      <c r="R30" s="45"/>
      <c r="S30" s="41"/>
    </row>
    <row r="31" spans="1:19" ht="16.5" thickBot="1" x14ac:dyDescent="0.3">
      <c r="A31" s="62" t="s">
        <v>53</v>
      </c>
      <c r="B31" s="40">
        <v>613</v>
      </c>
      <c r="C31" s="40">
        <v>740</v>
      </c>
      <c r="D31" s="41">
        <f t="shared" si="0"/>
        <v>-0.17162162162162162</v>
      </c>
      <c r="E31" s="42">
        <v>1759</v>
      </c>
      <c r="F31" s="42">
        <v>3273</v>
      </c>
      <c r="G31" s="41">
        <f t="shared" si="1"/>
        <v>-0.46257256339749464</v>
      </c>
      <c r="H31" s="43">
        <v>22</v>
      </c>
      <c r="I31" s="43">
        <v>30</v>
      </c>
      <c r="J31" s="41">
        <f t="shared" ref="J31:J32" si="6">(H31-I31)/I31</f>
        <v>-0.26666666666666666</v>
      </c>
      <c r="K31" s="43">
        <v>67</v>
      </c>
      <c r="L31" s="43">
        <v>112</v>
      </c>
      <c r="M31" s="41">
        <f t="shared" si="3"/>
        <v>-0.4017857142857143</v>
      </c>
      <c r="N31" s="44">
        <v>0.01</v>
      </c>
      <c r="O31" s="44"/>
      <c r="P31" s="41"/>
      <c r="Q31" s="45">
        <v>0.01</v>
      </c>
      <c r="R31" s="45"/>
      <c r="S31" s="41"/>
    </row>
    <row r="32" spans="1:19" ht="16.5" thickBot="1" x14ac:dyDescent="0.3">
      <c r="A32" s="62" t="s">
        <v>55</v>
      </c>
      <c r="B32" s="40">
        <v>0</v>
      </c>
      <c r="C32" s="40">
        <v>0</v>
      </c>
      <c r="D32" s="41"/>
      <c r="E32" s="42">
        <v>0</v>
      </c>
      <c r="F32" s="42">
        <v>8</v>
      </c>
      <c r="G32" s="41">
        <f t="shared" si="1"/>
        <v>-1</v>
      </c>
      <c r="H32" s="43">
        <v>15</v>
      </c>
      <c r="I32" s="43">
        <v>10</v>
      </c>
      <c r="J32" s="41">
        <f t="shared" si="6"/>
        <v>0.5</v>
      </c>
      <c r="K32" s="43">
        <v>31</v>
      </c>
      <c r="L32" s="43">
        <v>47</v>
      </c>
      <c r="M32" s="41">
        <f t="shared" si="3"/>
        <v>-0.34042553191489361</v>
      </c>
      <c r="N32" s="44"/>
      <c r="O32" s="44"/>
      <c r="P32" s="41"/>
      <c r="Q32" s="45"/>
      <c r="R32" s="45"/>
      <c r="S32" s="41"/>
    </row>
    <row r="33" spans="1:19" s="18" customFormat="1" ht="16.5" thickBot="1" x14ac:dyDescent="0.3">
      <c r="A33" s="39" t="s">
        <v>3</v>
      </c>
      <c r="B33" s="47">
        <v>2994018</v>
      </c>
      <c r="C33" s="47">
        <v>2542475</v>
      </c>
      <c r="D33" s="48">
        <f t="shared" ref="D33" si="7">(B33-C33)/C33</f>
        <v>0.17759977974218036</v>
      </c>
      <c r="E33" s="47">
        <v>8913041</v>
      </c>
      <c r="F33" s="47">
        <v>8019064</v>
      </c>
      <c r="G33" s="48">
        <f t="shared" ref="G33" si="8">(E33-F33)/F33</f>
        <v>0.11148146466969212</v>
      </c>
      <c r="H33" s="47">
        <v>22629</v>
      </c>
      <c r="I33" s="47">
        <v>20565</v>
      </c>
      <c r="J33" s="48">
        <f t="shared" ref="J33" si="9">(H33-I33)/I33</f>
        <v>0.10036469730123997</v>
      </c>
      <c r="K33" s="47">
        <v>67263</v>
      </c>
      <c r="L33" s="47">
        <v>60469</v>
      </c>
      <c r="M33" s="48">
        <f t="shared" ref="M33" si="10">(K33-L33)/L33</f>
        <v>0.1123550910383833</v>
      </c>
      <c r="N33" s="49">
        <v>8402.126000000002</v>
      </c>
      <c r="O33" s="49">
        <v>9112.7829999999994</v>
      </c>
      <c r="P33" s="48">
        <f t="shared" ref="P33" si="11">(N33-O33)/O33</f>
        <v>-7.7984628844996906E-2</v>
      </c>
      <c r="Q33" s="49">
        <v>29846.226999999984</v>
      </c>
      <c r="R33" s="49">
        <v>26335.984</v>
      </c>
      <c r="S33" s="48">
        <f t="shared" ref="S33" si="12">(Q33-R33)/R33</f>
        <v>0.13328695066035823</v>
      </c>
    </row>
    <row r="35" spans="1:19" x14ac:dyDescent="0.2">
      <c r="J35" s="34"/>
    </row>
    <row r="36" spans="1:19" x14ac:dyDescent="0.2">
      <c r="J36" s="34"/>
    </row>
  </sheetData>
  <sortState xmlns:xlrd2="http://schemas.microsoft.com/office/spreadsheetml/2017/richdata2" ref="A12:S32">
    <sortCondition descending="1" ref="E12:E32"/>
  </sortState>
  <mergeCells count="19">
    <mergeCell ref="Q10:R10"/>
    <mergeCell ref="S10:S11"/>
    <mergeCell ref="J10:J11"/>
    <mergeCell ref="K10:L10"/>
    <mergeCell ref="A6:S6"/>
    <mergeCell ref="A7:S7"/>
    <mergeCell ref="A8:S8"/>
    <mergeCell ref="B9:G9"/>
    <mergeCell ref="H9:M9"/>
    <mergeCell ref="N9:S9"/>
    <mergeCell ref="M10:M11"/>
    <mergeCell ref="N10:O10"/>
    <mergeCell ref="P10:P11"/>
    <mergeCell ref="A9:A11"/>
    <mergeCell ref="H10:I10"/>
    <mergeCell ref="B10:C10"/>
    <mergeCell ref="D10:D11"/>
    <mergeCell ref="E10:F10"/>
    <mergeCell ref="G10:G1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381000</xdr:colOff>
                <xdr:row>33</xdr:row>
                <xdr:rowOff>0</xdr:rowOff>
              </from>
              <to>
                <xdr:col>3</xdr:col>
                <xdr:colOff>504825</xdr:colOff>
                <xdr:row>33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34"/>
  <sheetViews>
    <sheetView zoomScale="85" zoomScaleNormal="85" workbookViewId="0">
      <selection activeCell="G5" sqref="G5"/>
    </sheetView>
  </sheetViews>
  <sheetFormatPr baseColWidth="10" defaultRowHeight="15" x14ac:dyDescent="0.25"/>
  <cols>
    <col min="1" max="1" width="21" bestFit="1" customWidth="1"/>
    <col min="2" max="2" width="15.5703125" customWidth="1"/>
    <col min="3" max="3" width="10.140625" customWidth="1"/>
    <col min="4" max="4" width="10.85546875" customWidth="1"/>
    <col min="5" max="5" width="14.85546875" customWidth="1"/>
    <col min="6" max="6" width="11.42578125" customWidth="1"/>
    <col min="7" max="7" width="10.5703125" customWidth="1"/>
    <col min="8" max="8" width="14.5703125" customWidth="1"/>
    <col min="9" max="9" width="10.42578125" customWidth="1"/>
    <col min="10" max="10" width="14.5703125" customWidth="1"/>
    <col min="11" max="12" width="10" customWidth="1"/>
    <col min="13" max="13" width="15" customWidth="1"/>
    <col min="14" max="14" width="11.140625" customWidth="1"/>
    <col min="15" max="15" width="9.85546875" customWidth="1"/>
    <col min="16" max="16" width="15.7109375" customWidth="1"/>
    <col min="17" max="17" width="16.42578125" customWidth="1"/>
  </cols>
  <sheetData>
    <row r="3" spans="1:17" x14ac:dyDescent="0.25">
      <c r="E3" s="64"/>
    </row>
    <row r="6" spans="1:17" ht="39.75" customHeight="1" x14ac:dyDescent="0.25">
      <c r="A6" s="75" t="s">
        <v>85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8" spans="1:17" x14ac:dyDescent="0.25">
      <c r="A8" s="76" t="s">
        <v>5</v>
      </c>
      <c r="B8" s="77">
        <v>45717</v>
      </c>
      <c r="C8" s="76"/>
      <c r="D8" s="76"/>
      <c r="E8" s="77">
        <v>46082</v>
      </c>
      <c r="F8" s="76"/>
      <c r="G8" s="76"/>
      <c r="H8" s="73" t="s">
        <v>86</v>
      </c>
      <c r="I8" s="74"/>
      <c r="J8" s="77" t="s">
        <v>87</v>
      </c>
      <c r="K8" s="76"/>
      <c r="L8" s="76"/>
      <c r="M8" s="77" t="s">
        <v>88</v>
      </c>
      <c r="N8" s="76"/>
      <c r="O8" s="76"/>
      <c r="P8" s="73" t="s">
        <v>59</v>
      </c>
      <c r="Q8" s="74"/>
    </row>
    <row r="9" spans="1:17" x14ac:dyDescent="0.25">
      <c r="A9" s="76"/>
      <c r="B9" s="50" t="s">
        <v>6</v>
      </c>
      <c r="C9" s="50" t="s">
        <v>7</v>
      </c>
      <c r="D9" s="50" t="s">
        <v>8</v>
      </c>
      <c r="E9" s="50" t="s">
        <v>6</v>
      </c>
      <c r="F9" s="50" t="s">
        <v>7</v>
      </c>
      <c r="G9" s="50" t="s">
        <v>8</v>
      </c>
      <c r="H9" s="50" t="s">
        <v>6</v>
      </c>
      <c r="I9" s="50" t="s">
        <v>7</v>
      </c>
      <c r="J9" s="50" t="s">
        <v>6</v>
      </c>
      <c r="K9" s="50" t="s">
        <v>7</v>
      </c>
      <c r="L9" s="50" t="s">
        <v>8</v>
      </c>
      <c r="M9" s="50" t="s">
        <v>6</v>
      </c>
      <c r="N9" s="50" t="s">
        <v>7</v>
      </c>
      <c r="O9" s="50" t="s">
        <v>8</v>
      </c>
      <c r="P9" s="50" t="s">
        <v>6</v>
      </c>
      <c r="Q9" s="50" t="s">
        <v>7</v>
      </c>
    </row>
    <row r="10" spans="1:17" x14ac:dyDescent="0.25">
      <c r="A10" s="19" t="s">
        <v>37</v>
      </c>
      <c r="B10" s="20">
        <v>869547</v>
      </c>
      <c r="C10" s="20">
        <v>22643</v>
      </c>
      <c r="D10" s="20">
        <v>892190</v>
      </c>
      <c r="E10" s="20">
        <v>979603</v>
      </c>
      <c r="F10" s="20">
        <v>34856</v>
      </c>
      <c r="G10" s="20">
        <v>1014459</v>
      </c>
      <c r="H10" s="63">
        <f t="shared" ref="H10:H30" si="0">(E10-B10)/B10</f>
        <v>0.12656705157973058</v>
      </c>
      <c r="I10" s="63">
        <f t="shared" ref="I10:I30" si="1">(F10-C10)/C10</f>
        <v>0.53937199134390323</v>
      </c>
      <c r="J10" s="20">
        <v>2419095</v>
      </c>
      <c r="K10" s="20">
        <v>76288</v>
      </c>
      <c r="L10" s="20">
        <v>2495383</v>
      </c>
      <c r="M10" s="20">
        <v>2682672</v>
      </c>
      <c r="N10" s="20">
        <v>104109</v>
      </c>
      <c r="O10" s="20">
        <v>2786781</v>
      </c>
      <c r="P10" s="63">
        <f t="shared" ref="P10:Q13" si="2">(M10-J10)/J10</f>
        <v>0.10895686196697525</v>
      </c>
      <c r="Q10" s="63">
        <f>(N10-K10)/K10</f>
        <v>0.36468382969798657</v>
      </c>
    </row>
    <row r="11" spans="1:17" x14ac:dyDescent="0.25">
      <c r="A11" s="19" t="s">
        <v>36</v>
      </c>
      <c r="B11" s="20">
        <v>602315</v>
      </c>
      <c r="C11" s="20">
        <v>65663</v>
      </c>
      <c r="D11" s="20">
        <v>667978</v>
      </c>
      <c r="E11" s="20">
        <v>755675</v>
      </c>
      <c r="F11" s="20">
        <v>86762</v>
      </c>
      <c r="G11" s="20">
        <v>842437</v>
      </c>
      <c r="H11" s="63">
        <f t="shared" si="0"/>
        <v>0.25461760042502679</v>
      </c>
      <c r="I11" s="63">
        <f t="shared" si="1"/>
        <v>0.32132251039398141</v>
      </c>
      <c r="J11" s="20">
        <v>2122411</v>
      </c>
      <c r="K11" s="20">
        <v>232828</v>
      </c>
      <c r="L11" s="20">
        <v>2355239</v>
      </c>
      <c r="M11" s="20">
        <v>2465572</v>
      </c>
      <c r="N11" s="20">
        <v>264637</v>
      </c>
      <c r="O11" s="20">
        <v>2730209</v>
      </c>
      <c r="P11" s="63">
        <f t="shared" si="2"/>
        <v>0.16168451822008084</v>
      </c>
      <c r="Q11" s="63">
        <f t="shared" si="2"/>
        <v>0.1366201659594207</v>
      </c>
    </row>
    <row r="12" spans="1:17" x14ac:dyDescent="0.25">
      <c r="A12" s="19" t="s">
        <v>38</v>
      </c>
      <c r="B12" s="20">
        <v>263420</v>
      </c>
      <c r="C12" s="20">
        <v>30298</v>
      </c>
      <c r="D12" s="20">
        <v>293718</v>
      </c>
      <c r="E12" s="20">
        <v>300935</v>
      </c>
      <c r="F12" s="20">
        <v>40671</v>
      </c>
      <c r="G12" s="20">
        <v>341606</v>
      </c>
      <c r="H12" s="63">
        <f t="shared" si="0"/>
        <v>0.14241515450611192</v>
      </c>
      <c r="I12" s="63">
        <f t="shared" si="1"/>
        <v>0.3423658327282329</v>
      </c>
      <c r="J12" s="20">
        <v>747088</v>
      </c>
      <c r="K12" s="20">
        <v>117496</v>
      </c>
      <c r="L12" s="20">
        <v>864584</v>
      </c>
      <c r="M12" s="20">
        <v>828465</v>
      </c>
      <c r="N12" s="20">
        <v>129127</v>
      </c>
      <c r="O12" s="20">
        <v>957592</v>
      </c>
      <c r="P12" s="63">
        <f t="shared" si="2"/>
        <v>0.10892558841796415</v>
      </c>
      <c r="Q12" s="63">
        <f t="shared" si="2"/>
        <v>9.8990603935453128E-2</v>
      </c>
    </row>
    <row r="13" spans="1:17" x14ac:dyDescent="0.25">
      <c r="A13" s="19" t="s">
        <v>39</v>
      </c>
      <c r="B13" s="20">
        <v>145756</v>
      </c>
      <c r="C13" s="20">
        <v>11912</v>
      </c>
      <c r="D13" s="20">
        <v>157668</v>
      </c>
      <c r="E13" s="20">
        <v>176870</v>
      </c>
      <c r="F13" s="20">
        <v>16439</v>
      </c>
      <c r="G13" s="20">
        <v>193309</v>
      </c>
      <c r="H13" s="63">
        <f t="shared" si="0"/>
        <v>0.21346634100826037</v>
      </c>
      <c r="I13" s="63">
        <f t="shared" si="1"/>
        <v>0.38003693754197448</v>
      </c>
      <c r="J13" s="20">
        <v>488494</v>
      </c>
      <c r="K13" s="20">
        <v>47090</v>
      </c>
      <c r="L13" s="20">
        <v>535584</v>
      </c>
      <c r="M13" s="20">
        <v>548454</v>
      </c>
      <c r="N13" s="20">
        <v>50652</v>
      </c>
      <c r="O13" s="20">
        <v>599106</v>
      </c>
      <c r="P13" s="63">
        <f t="shared" ref="P13:P30" si="3">(M13-J13)/J13</f>
        <v>0.12274459870540887</v>
      </c>
      <c r="Q13" s="63">
        <f t="shared" si="2"/>
        <v>7.5642386918666385E-2</v>
      </c>
    </row>
    <row r="14" spans="1:17" x14ac:dyDescent="0.25">
      <c r="A14" s="19" t="s">
        <v>41</v>
      </c>
      <c r="B14" s="20">
        <v>134675</v>
      </c>
      <c r="C14" s="20">
        <v>10543</v>
      </c>
      <c r="D14" s="20">
        <v>145218</v>
      </c>
      <c r="E14" s="20">
        <v>168776</v>
      </c>
      <c r="F14" s="20">
        <v>13647</v>
      </c>
      <c r="G14" s="20">
        <v>182423</v>
      </c>
      <c r="H14" s="63">
        <f t="shared" si="0"/>
        <v>0.25320957861518473</v>
      </c>
      <c r="I14" s="63">
        <f t="shared" si="1"/>
        <v>0.29441335483259035</v>
      </c>
      <c r="J14" s="20">
        <v>451414</v>
      </c>
      <c r="K14" s="20">
        <v>41368</v>
      </c>
      <c r="L14" s="20">
        <v>492782</v>
      </c>
      <c r="M14" s="20">
        <v>513031</v>
      </c>
      <c r="N14" s="20">
        <v>46340</v>
      </c>
      <c r="O14" s="20">
        <v>559371</v>
      </c>
      <c r="P14" s="63">
        <f t="shared" si="3"/>
        <v>0.13649776037074615</v>
      </c>
      <c r="Q14" s="63">
        <f t="shared" ref="Q14:Q30" si="4">(N14-K14)/K14</f>
        <v>0.12018951846838136</v>
      </c>
    </row>
    <row r="15" spans="1:17" x14ac:dyDescent="0.25">
      <c r="A15" s="19" t="s">
        <v>40</v>
      </c>
      <c r="B15" s="20">
        <v>133768</v>
      </c>
      <c r="C15" s="20">
        <v>7303</v>
      </c>
      <c r="D15" s="20">
        <v>141071</v>
      </c>
      <c r="E15" s="20">
        <v>131657</v>
      </c>
      <c r="F15" s="20">
        <v>9953</v>
      </c>
      <c r="G15" s="20">
        <v>141610</v>
      </c>
      <c r="H15" s="63">
        <f t="shared" si="0"/>
        <v>-1.578105376472699E-2</v>
      </c>
      <c r="I15" s="63">
        <f t="shared" si="1"/>
        <v>0.36286457620156098</v>
      </c>
      <c r="J15" s="20">
        <v>403939</v>
      </c>
      <c r="K15" s="20">
        <v>26611</v>
      </c>
      <c r="L15" s="20">
        <v>430550</v>
      </c>
      <c r="M15" s="20">
        <v>391692</v>
      </c>
      <c r="N15" s="20">
        <v>30401</v>
      </c>
      <c r="O15" s="20">
        <v>422093</v>
      </c>
      <c r="P15" s="63">
        <f t="shared" si="3"/>
        <v>-3.0318934294534569E-2</v>
      </c>
      <c r="Q15" s="63">
        <f t="shared" si="4"/>
        <v>0.14242230656495433</v>
      </c>
    </row>
    <row r="16" spans="1:17" x14ac:dyDescent="0.25">
      <c r="A16" s="19" t="s">
        <v>43</v>
      </c>
      <c r="B16" s="20">
        <v>55411</v>
      </c>
      <c r="C16" s="20">
        <v>3371</v>
      </c>
      <c r="D16" s="20">
        <v>58782</v>
      </c>
      <c r="E16" s="20">
        <v>70946</v>
      </c>
      <c r="F16" s="20">
        <v>3745</v>
      </c>
      <c r="G16" s="20">
        <v>74691</v>
      </c>
      <c r="H16" s="63">
        <f t="shared" si="0"/>
        <v>0.28035949540704913</v>
      </c>
      <c r="I16" s="63">
        <f t="shared" si="1"/>
        <v>0.11094630673390685</v>
      </c>
      <c r="J16" s="20">
        <v>198435</v>
      </c>
      <c r="K16" s="20">
        <v>13747</v>
      </c>
      <c r="L16" s="20">
        <v>212182</v>
      </c>
      <c r="M16" s="20">
        <v>227736</v>
      </c>
      <c r="N16" s="20">
        <v>13784</v>
      </c>
      <c r="O16" s="20">
        <v>241520</v>
      </c>
      <c r="P16" s="63">
        <f t="shared" si="3"/>
        <v>0.14766044296621059</v>
      </c>
      <c r="Q16" s="63">
        <f t="shared" si="4"/>
        <v>2.6914963264712301E-3</v>
      </c>
    </row>
    <row r="17" spans="1:17" x14ac:dyDescent="0.25">
      <c r="A17" s="19" t="s">
        <v>42</v>
      </c>
      <c r="B17" s="20">
        <v>50047</v>
      </c>
      <c r="C17" s="20">
        <v>16644</v>
      </c>
      <c r="D17" s="20">
        <v>66691</v>
      </c>
      <c r="E17" s="20">
        <v>51027</v>
      </c>
      <c r="F17" s="20">
        <v>20440</v>
      </c>
      <c r="G17" s="20">
        <v>71467</v>
      </c>
      <c r="H17" s="63">
        <f t="shared" si="0"/>
        <v>1.9581593302295842E-2</v>
      </c>
      <c r="I17" s="63">
        <f t="shared" si="1"/>
        <v>0.22807017543859648</v>
      </c>
      <c r="J17" s="20">
        <v>177427</v>
      </c>
      <c r="K17" s="20">
        <v>58648</v>
      </c>
      <c r="L17" s="20">
        <v>236075</v>
      </c>
      <c r="M17" s="20">
        <v>157873</v>
      </c>
      <c r="N17" s="20">
        <v>63338</v>
      </c>
      <c r="O17" s="20">
        <v>221211</v>
      </c>
      <c r="P17" s="63">
        <f t="shared" si="3"/>
        <v>-0.11020870555214257</v>
      </c>
      <c r="Q17" s="63">
        <f t="shared" si="4"/>
        <v>7.9968626381121261E-2</v>
      </c>
    </row>
    <row r="18" spans="1:17" x14ac:dyDescent="0.25">
      <c r="A18" s="19" t="s">
        <v>45</v>
      </c>
      <c r="B18" s="20">
        <v>4659</v>
      </c>
      <c r="C18" s="20">
        <v>15455</v>
      </c>
      <c r="D18" s="20">
        <v>20114</v>
      </c>
      <c r="E18" s="20">
        <v>5833</v>
      </c>
      <c r="F18" s="20">
        <v>20456</v>
      </c>
      <c r="G18" s="20">
        <v>26289</v>
      </c>
      <c r="H18" s="63">
        <f t="shared" si="0"/>
        <v>0.25198540459326035</v>
      </c>
      <c r="I18" s="63">
        <f t="shared" si="1"/>
        <v>0.32358460045292786</v>
      </c>
      <c r="J18" s="20">
        <v>14699</v>
      </c>
      <c r="K18" s="20">
        <v>55648</v>
      </c>
      <c r="L18" s="20">
        <v>70347</v>
      </c>
      <c r="M18" s="20">
        <v>16541</v>
      </c>
      <c r="N18" s="20">
        <v>62442</v>
      </c>
      <c r="O18" s="20">
        <v>78983</v>
      </c>
      <c r="P18" s="63">
        <f t="shared" si="3"/>
        <v>0.12531464725491531</v>
      </c>
      <c r="Q18" s="63">
        <f t="shared" si="4"/>
        <v>0.12208884416331225</v>
      </c>
    </row>
    <row r="19" spans="1:17" x14ac:dyDescent="0.25">
      <c r="A19" s="19" t="s">
        <v>46</v>
      </c>
      <c r="B19" s="20">
        <v>2653</v>
      </c>
      <c r="C19" s="20">
        <v>14372</v>
      </c>
      <c r="D19" s="20">
        <v>17025</v>
      </c>
      <c r="E19" s="20">
        <v>3828</v>
      </c>
      <c r="F19" s="20">
        <v>20171</v>
      </c>
      <c r="G19" s="20">
        <v>23999</v>
      </c>
      <c r="H19" s="63">
        <f t="shared" si="0"/>
        <v>0.44289483603467772</v>
      </c>
      <c r="I19" s="63">
        <f t="shared" si="1"/>
        <v>0.40349290286668521</v>
      </c>
      <c r="J19" s="20">
        <v>10950</v>
      </c>
      <c r="K19" s="20">
        <v>54053</v>
      </c>
      <c r="L19" s="20">
        <v>65003</v>
      </c>
      <c r="M19" s="20">
        <v>11816</v>
      </c>
      <c r="N19" s="20">
        <v>62047</v>
      </c>
      <c r="O19" s="20">
        <v>73863</v>
      </c>
      <c r="P19" s="63">
        <f t="shared" si="3"/>
        <v>7.9086757990867576E-2</v>
      </c>
      <c r="Q19" s="63">
        <f t="shared" si="4"/>
        <v>0.14789188389173588</v>
      </c>
    </row>
    <row r="20" spans="1:17" x14ac:dyDescent="0.25">
      <c r="A20" s="19" t="s">
        <v>47</v>
      </c>
      <c r="B20" s="20">
        <v>23472</v>
      </c>
      <c r="C20" s="20">
        <v>394</v>
      </c>
      <c r="D20" s="20">
        <v>23866</v>
      </c>
      <c r="E20" s="20">
        <v>23728</v>
      </c>
      <c r="F20" s="20">
        <v>0</v>
      </c>
      <c r="G20" s="20">
        <v>23728</v>
      </c>
      <c r="H20" s="63">
        <f t="shared" si="0"/>
        <v>1.0906612133605999E-2</v>
      </c>
      <c r="I20" s="63">
        <f t="shared" si="1"/>
        <v>-1</v>
      </c>
      <c r="J20" s="20">
        <v>60082</v>
      </c>
      <c r="K20" s="20">
        <v>1745</v>
      </c>
      <c r="L20" s="20">
        <v>61827</v>
      </c>
      <c r="M20" s="20">
        <v>65646</v>
      </c>
      <c r="N20" s="20">
        <v>170</v>
      </c>
      <c r="O20" s="20">
        <v>65816</v>
      </c>
      <c r="P20" s="63">
        <f t="shared" si="3"/>
        <v>9.260677074664625E-2</v>
      </c>
      <c r="Q20" s="63">
        <f t="shared" si="4"/>
        <v>-0.90257879656160456</v>
      </c>
    </row>
    <row r="21" spans="1:17" x14ac:dyDescent="0.25">
      <c r="A21" s="19" t="s">
        <v>44</v>
      </c>
      <c r="B21" s="20">
        <v>21466</v>
      </c>
      <c r="C21" s="20">
        <v>2002</v>
      </c>
      <c r="D21" s="20">
        <v>23468</v>
      </c>
      <c r="E21" s="20">
        <v>16981</v>
      </c>
      <c r="F21" s="20">
        <v>2715</v>
      </c>
      <c r="G21" s="20">
        <v>19696</v>
      </c>
      <c r="H21" s="63">
        <f t="shared" si="0"/>
        <v>-0.20893506009503401</v>
      </c>
      <c r="I21" s="63">
        <f t="shared" si="1"/>
        <v>0.35614385614385613</v>
      </c>
      <c r="J21" s="20">
        <v>77393</v>
      </c>
      <c r="K21" s="20">
        <v>8545</v>
      </c>
      <c r="L21" s="20">
        <v>85938</v>
      </c>
      <c r="M21" s="20">
        <v>47520</v>
      </c>
      <c r="N21" s="20">
        <v>7313</v>
      </c>
      <c r="O21" s="20">
        <v>54833</v>
      </c>
      <c r="P21" s="63">
        <f t="shared" si="3"/>
        <v>-0.38599098109648161</v>
      </c>
      <c r="Q21" s="63">
        <f t="shared" si="4"/>
        <v>-0.14417788180222352</v>
      </c>
    </row>
    <row r="22" spans="1:17" x14ac:dyDescent="0.25">
      <c r="A22" s="19" t="s">
        <v>48</v>
      </c>
      <c r="B22" s="20">
        <v>8806</v>
      </c>
      <c r="C22" s="20">
        <v>3172</v>
      </c>
      <c r="D22" s="20">
        <v>11978</v>
      </c>
      <c r="E22" s="20">
        <v>8166</v>
      </c>
      <c r="F22" s="20">
        <v>2774</v>
      </c>
      <c r="G22" s="20">
        <v>10940</v>
      </c>
      <c r="H22" s="63">
        <f t="shared" si="0"/>
        <v>-7.2677719736543273E-2</v>
      </c>
      <c r="I22" s="63">
        <f t="shared" si="1"/>
        <v>-0.12547288776796975</v>
      </c>
      <c r="J22" s="20">
        <v>25906</v>
      </c>
      <c r="K22" s="20">
        <v>10846</v>
      </c>
      <c r="L22" s="20">
        <v>36752</v>
      </c>
      <c r="M22" s="20">
        <v>23246</v>
      </c>
      <c r="N22" s="20">
        <v>9436</v>
      </c>
      <c r="O22" s="20">
        <v>32682</v>
      </c>
      <c r="P22" s="63">
        <f t="shared" si="3"/>
        <v>-0.10267891608121671</v>
      </c>
      <c r="Q22" s="63">
        <f t="shared" si="4"/>
        <v>-0.13000184399778719</v>
      </c>
    </row>
    <row r="23" spans="1:17" x14ac:dyDescent="0.25">
      <c r="A23" s="19" t="s">
        <v>50</v>
      </c>
      <c r="B23" s="20">
        <v>533</v>
      </c>
      <c r="C23" s="20">
        <v>7987</v>
      </c>
      <c r="D23" s="20">
        <v>8520</v>
      </c>
      <c r="E23" s="20">
        <v>742</v>
      </c>
      <c r="F23" s="20">
        <v>9254</v>
      </c>
      <c r="G23" s="20">
        <v>9996</v>
      </c>
      <c r="H23" s="63">
        <f t="shared" si="0"/>
        <v>0.39212007504690433</v>
      </c>
      <c r="I23" s="63">
        <f t="shared" si="1"/>
        <v>0.15863277826468011</v>
      </c>
      <c r="J23" s="20">
        <v>3072</v>
      </c>
      <c r="K23" s="20">
        <v>23290</v>
      </c>
      <c r="L23" s="20">
        <v>26362</v>
      </c>
      <c r="M23" s="20">
        <v>4998</v>
      </c>
      <c r="N23" s="20">
        <v>26851</v>
      </c>
      <c r="O23" s="20">
        <v>31849</v>
      </c>
      <c r="P23" s="63">
        <f t="shared" si="3"/>
        <v>0.626953125</v>
      </c>
      <c r="Q23" s="63">
        <f t="shared" si="4"/>
        <v>0.15289823958780593</v>
      </c>
    </row>
    <row r="24" spans="1:17" x14ac:dyDescent="0.25">
      <c r="A24" s="19" t="s">
        <v>49</v>
      </c>
      <c r="B24" s="20">
        <v>3916</v>
      </c>
      <c r="C24" s="20">
        <v>1740</v>
      </c>
      <c r="D24" s="20">
        <v>5656</v>
      </c>
      <c r="E24" s="20">
        <v>4481</v>
      </c>
      <c r="F24" s="20">
        <v>1916</v>
      </c>
      <c r="G24" s="20">
        <v>6397</v>
      </c>
      <c r="H24" s="63">
        <f t="shared" si="0"/>
        <v>0.14427987742594484</v>
      </c>
      <c r="I24" s="63">
        <f t="shared" si="1"/>
        <v>0.10114942528735632</v>
      </c>
      <c r="J24" s="20">
        <v>15763</v>
      </c>
      <c r="K24" s="20">
        <v>6360</v>
      </c>
      <c r="L24" s="20">
        <v>22123</v>
      </c>
      <c r="M24" s="20">
        <v>17836</v>
      </c>
      <c r="N24" s="20">
        <v>5419</v>
      </c>
      <c r="O24" s="20">
        <v>23255</v>
      </c>
      <c r="P24" s="63">
        <f t="shared" si="3"/>
        <v>0.13151049927044345</v>
      </c>
      <c r="Q24" s="63">
        <f t="shared" si="4"/>
        <v>-0.14795597484276729</v>
      </c>
    </row>
    <row r="25" spans="1:17" x14ac:dyDescent="0.25">
      <c r="A25" s="19" t="s">
        <v>51</v>
      </c>
      <c r="B25" s="20">
        <v>5050</v>
      </c>
      <c r="C25" s="20">
        <v>0</v>
      </c>
      <c r="D25" s="20">
        <v>5050</v>
      </c>
      <c r="E25" s="20">
        <v>5406</v>
      </c>
      <c r="F25" s="20">
        <v>1100</v>
      </c>
      <c r="G25" s="20">
        <v>6506</v>
      </c>
      <c r="H25" s="63">
        <f t="shared" si="0"/>
        <v>7.0495049504950488E-2</v>
      </c>
      <c r="I25" s="63"/>
      <c r="J25" s="20">
        <v>15395</v>
      </c>
      <c r="K25" s="20">
        <v>0</v>
      </c>
      <c r="L25" s="20">
        <v>15395</v>
      </c>
      <c r="M25" s="20">
        <v>17568</v>
      </c>
      <c r="N25" s="20">
        <v>2653</v>
      </c>
      <c r="O25" s="20">
        <v>20221</v>
      </c>
      <c r="P25" s="63">
        <f t="shared" si="3"/>
        <v>0.14114972393634298</v>
      </c>
      <c r="Q25" s="63"/>
    </row>
    <row r="26" spans="1:17" x14ac:dyDescent="0.25">
      <c r="A26" s="19" t="s">
        <v>52</v>
      </c>
      <c r="B26" s="20">
        <v>616</v>
      </c>
      <c r="C26" s="20">
        <v>1410</v>
      </c>
      <c r="D26" s="20">
        <v>2026</v>
      </c>
      <c r="E26" s="20">
        <v>600</v>
      </c>
      <c r="F26" s="20">
        <v>1406</v>
      </c>
      <c r="G26" s="20">
        <v>2006</v>
      </c>
      <c r="H26" s="63">
        <f t="shared" si="0"/>
        <v>-2.5974025974025976E-2</v>
      </c>
      <c r="I26" s="63">
        <f t="shared" si="1"/>
        <v>-2.8368794326241137E-3</v>
      </c>
      <c r="J26" s="20">
        <v>2126</v>
      </c>
      <c r="K26" s="20">
        <v>4793</v>
      </c>
      <c r="L26" s="20">
        <v>6919</v>
      </c>
      <c r="M26" s="20">
        <v>2200</v>
      </c>
      <c r="N26" s="20">
        <v>4063</v>
      </c>
      <c r="O26" s="20">
        <v>6263</v>
      </c>
      <c r="P26" s="63">
        <f t="shared" si="3"/>
        <v>3.4807149576669805E-2</v>
      </c>
      <c r="Q26" s="63">
        <f t="shared" si="4"/>
        <v>-0.15230544544126851</v>
      </c>
    </row>
    <row r="27" spans="1:17" x14ac:dyDescent="0.25">
      <c r="A27" s="19" t="s">
        <v>54</v>
      </c>
      <c r="B27" s="20"/>
      <c r="C27" s="20">
        <v>716</v>
      </c>
      <c r="D27" s="20">
        <v>716</v>
      </c>
      <c r="E27" s="20"/>
      <c r="F27" s="20">
        <v>1053</v>
      </c>
      <c r="G27" s="20">
        <v>1053</v>
      </c>
      <c r="H27" s="63"/>
      <c r="I27" s="63">
        <f t="shared" si="1"/>
        <v>0.47067039106145253</v>
      </c>
      <c r="J27" s="20"/>
      <c r="K27" s="20">
        <v>2738</v>
      </c>
      <c r="L27" s="20">
        <v>2738</v>
      </c>
      <c r="M27" s="20"/>
      <c r="N27" s="20">
        <v>3041</v>
      </c>
      <c r="O27" s="20">
        <v>3041</v>
      </c>
      <c r="P27" s="63"/>
      <c r="Q27" s="63">
        <f t="shared" si="4"/>
        <v>0.11066471877282688</v>
      </c>
    </row>
    <row r="28" spans="1:17" x14ac:dyDescent="0.25">
      <c r="A28" s="19" t="s">
        <v>60</v>
      </c>
      <c r="B28" s="20"/>
      <c r="C28" s="20"/>
      <c r="D28" s="20"/>
      <c r="E28" s="20"/>
      <c r="F28" s="20">
        <v>793</v>
      </c>
      <c r="G28" s="20">
        <v>793</v>
      </c>
      <c r="H28" s="63"/>
      <c r="I28" s="63"/>
      <c r="J28" s="20"/>
      <c r="K28" s="20"/>
      <c r="L28" s="20"/>
      <c r="M28" s="20"/>
      <c r="N28" s="20">
        <v>2593</v>
      </c>
      <c r="O28" s="20">
        <v>2593</v>
      </c>
      <c r="P28" s="63"/>
      <c r="Q28" s="63"/>
    </row>
    <row r="29" spans="1:17" x14ac:dyDescent="0.25">
      <c r="A29" s="19" t="s">
        <v>53</v>
      </c>
      <c r="B29" s="20"/>
      <c r="C29" s="20">
        <v>740</v>
      </c>
      <c r="D29" s="20">
        <v>740</v>
      </c>
      <c r="E29" s="20"/>
      <c r="F29" s="20">
        <v>613</v>
      </c>
      <c r="G29" s="20">
        <v>613</v>
      </c>
      <c r="H29" s="63"/>
      <c r="I29" s="63">
        <f t="shared" si="1"/>
        <v>-0.17162162162162162</v>
      </c>
      <c r="J29" s="20"/>
      <c r="K29" s="20">
        <v>3273</v>
      </c>
      <c r="L29" s="20">
        <v>3273</v>
      </c>
      <c r="M29" s="20">
        <v>0</v>
      </c>
      <c r="N29" s="20">
        <v>1759</v>
      </c>
      <c r="O29" s="20">
        <v>1759</v>
      </c>
      <c r="P29" s="63"/>
      <c r="Q29" s="63">
        <f t="shared" si="4"/>
        <v>-0.46257256339749464</v>
      </c>
    </row>
    <row r="30" spans="1:17" x14ac:dyDescent="0.25">
      <c r="A30" s="19" t="s">
        <v>55</v>
      </c>
      <c r="B30" s="20"/>
      <c r="C30" s="20">
        <v>0</v>
      </c>
      <c r="D30" s="20">
        <v>0</v>
      </c>
      <c r="E30" s="20"/>
      <c r="F30" s="20">
        <v>0</v>
      </c>
      <c r="G30" s="20">
        <v>0</v>
      </c>
      <c r="H30" s="63"/>
      <c r="I30" s="63"/>
      <c r="J30" s="20"/>
      <c r="K30" s="20">
        <v>8</v>
      </c>
      <c r="L30" s="20">
        <v>8</v>
      </c>
      <c r="M30" s="20"/>
      <c r="N30" s="20">
        <v>0</v>
      </c>
      <c r="O30" s="20">
        <v>0</v>
      </c>
      <c r="P30" s="63"/>
      <c r="Q30" s="63">
        <f t="shared" si="4"/>
        <v>-1</v>
      </c>
    </row>
    <row r="31" spans="1:17" x14ac:dyDescent="0.25">
      <c r="A31" s="51" t="s">
        <v>34</v>
      </c>
      <c r="B31" s="52">
        <v>2326110</v>
      </c>
      <c r="C31" s="52">
        <v>216365</v>
      </c>
      <c r="D31" s="52">
        <v>2542475</v>
      </c>
      <c r="E31" s="52">
        <v>2705254</v>
      </c>
      <c r="F31" s="52">
        <v>288764</v>
      </c>
      <c r="G31" s="52">
        <v>2994018</v>
      </c>
      <c r="H31" s="53">
        <f t="shared" ref="H31" si="5">(E31-B31)/B31</f>
        <v>0.16299487126576129</v>
      </c>
      <c r="I31" s="53">
        <f t="shared" ref="I31" si="6">(F31-C31)/C31</f>
        <v>0.33461511797194554</v>
      </c>
      <c r="J31" s="52">
        <v>7233689</v>
      </c>
      <c r="K31" s="52">
        <v>785375</v>
      </c>
      <c r="L31" s="52">
        <v>8019064</v>
      </c>
      <c r="M31" s="52">
        <v>8022866</v>
      </c>
      <c r="N31" s="52">
        <v>890175</v>
      </c>
      <c r="O31" s="52">
        <v>8913041</v>
      </c>
      <c r="P31" s="53">
        <f t="shared" ref="P31:Q31" si="7">(M31-J31)/J31</f>
        <v>0.10909744668315156</v>
      </c>
      <c r="Q31" s="53">
        <f t="shared" si="7"/>
        <v>0.13343943975807734</v>
      </c>
    </row>
    <row r="34" spans="16:16" x14ac:dyDescent="0.25">
      <c r="P34" s="33"/>
    </row>
  </sheetData>
  <sortState xmlns:xlrd2="http://schemas.microsoft.com/office/spreadsheetml/2017/richdata2" ref="A10:Q30">
    <sortCondition descending="1" ref="O10:O30"/>
  </sortState>
  <mergeCells count="8">
    <mergeCell ref="P8:Q8"/>
    <mergeCell ref="A6:Q6"/>
    <mergeCell ref="A8:A9"/>
    <mergeCell ref="B8:D8"/>
    <mergeCell ref="M8:O8"/>
    <mergeCell ref="E8:G8"/>
    <mergeCell ref="J8:L8"/>
    <mergeCell ref="H8:I8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G98"/>
  <sheetViews>
    <sheetView zoomScale="85" zoomScaleNormal="85" workbookViewId="0">
      <selection activeCell="D94" sqref="D94"/>
    </sheetView>
  </sheetViews>
  <sheetFormatPr baseColWidth="10" defaultColWidth="17.140625" defaultRowHeight="15" x14ac:dyDescent="0.25"/>
  <cols>
    <col min="1" max="1" width="31.140625" customWidth="1"/>
    <col min="2" max="2" width="17.7109375" customWidth="1"/>
    <col min="3" max="3" width="19.5703125" customWidth="1"/>
    <col min="4" max="4" width="17.7109375" customWidth="1"/>
    <col min="5" max="5" width="15.140625" customWidth="1"/>
    <col min="6" max="6" width="14.85546875" customWidth="1"/>
    <col min="7" max="7" width="15.140625" customWidth="1"/>
  </cols>
  <sheetData>
    <row r="6" spans="1:7" s="26" customFormat="1" ht="36" customHeight="1" x14ac:dyDescent="0.25">
      <c r="A6" s="82" t="s">
        <v>89</v>
      </c>
      <c r="B6" s="83"/>
      <c r="C6" s="83"/>
      <c r="D6" s="83"/>
      <c r="E6" s="83"/>
      <c r="F6" s="83"/>
      <c r="G6" s="83"/>
    </row>
    <row r="7" spans="1:7" x14ac:dyDescent="0.25">
      <c r="A7" s="27"/>
    </row>
    <row r="8" spans="1:7" x14ac:dyDescent="0.25">
      <c r="B8" s="78" t="s">
        <v>20</v>
      </c>
      <c r="C8" s="78"/>
      <c r="D8" s="78"/>
      <c r="E8" s="78"/>
      <c r="F8" s="78"/>
      <c r="G8" s="78"/>
    </row>
    <row r="9" spans="1:7" ht="15" customHeight="1" x14ac:dyDescent="0.25">
      <c r="A9" s="79" t="s">
        <v>10</v>
      </c>
      <c r="B9" s="80" t="s">
        <v>84</v>
      </c>
      <c r="C9" s="80"/>
      <c r="D9" s="80" t="s">
        <v>91</v>
      </c>
      <c r="E9" s="76" t="s">
        <v>90</v>
      </c>
      <c r="F9" s="76"/>
      <c r="G9" s="80" t="s">
        <v>58</v>
      </c>
    </row>
    <row r="10" spans="1:7" ht="19.5" customHeight="1" x14ac:dyDescent="0.25">
      <c r="A10" s="79"/>
      <c r="B10" s="54">
        <v>2025</v>
      </c>
      <c r="C10" s="54">
        <v>2026</v>
      </c>
      <c r="D10" s="80"/>
      <c r="E10" s="54">
        <v>2025</v>
      </c>
      <c r="F10" s="54">
        <v>2026</v>
      </c>
      <c r="G10" s="80"/>
    </row>
    <row r="11" spans="1:7" x14ac:dyDescent="0.25">
      <c r="A11" s="58" t="s">
        <v>13</v>
      </c>
      <c r="B11" s="28">
        <v>1977344</v>
      </c>
      <c r="C11" s="28">
        <v>2278897</v>
      </c>
      <c r="D11" s="32">
        <f>C11/B11-1</f>
        <v>0.1525040660603314</v>
      </c>
      <c r="E11" s="29">
        <v>6032250</v>
      </c>
      <c r="F11" s="28">
        <v>6624893</v>
      </c>
      <c r="G11" s="32">
        <f>F11/E11-1</f>
        <v>9.8245762360644973E-2</v>
      </c>
    </row>
    <row r="12" spans="1:7" x14ac:dyDescent="0.25">
      <c r="A12" s="58" t="s">
        <v>16</v>
      </c>
      <c r="B12" s="28">
        <v>152678</v>
      </c>
      <c r="C12" s="28">
        <v>173012</v>
      </c>
      <c r="D12" s="32">
        <f t="shared" ref="D12:D16" si="0">C12/B12-1</f>
        <v>0.13318225284585861</v>
      </c>
      <c r="E12" s="29">
        <v>521826</v>
      </c>
      <c r="F12" s="28">
        <v>571164</v>
      </c>
      <c r="G12" s="32">
        <f t="shared" ref="G12:G16" si="1">F12/E12-1</f>
        <v>9.4548757631854219E-2</v>
      </c>
    </row>
    <row r="13" spans="1:7" x14ac:dyDescent="0.25">
      <c r="A13" s="58" t="s">
        <v>17</v>
      </c>
      <c r="B13" s="28">
        <v>113572</v>
      </c>
      <c r="C13" s="28">
        <v>139430</v>
      </c>
      <c r="D13" s="32">
        <f t="shared" si="0"/>
        <v>0.22767935758813795</v>
      </c>
      <c r="E13" s="29">
        <v>397721</v>
      </c>
      <c r="F13" s="28">
        <v>481068</v>
      </c>
      <c r="G13" s="32">
        <f t="shared" si="1"/>
        <v>0.20956147651242962</v>
      </c>
    </row>
    <row r="14" spans="1:7" x14ac:dyDescent="0.25">
      <c r="A14" s="58" t="s">
        <v>18</v>
      </c>
      <c r="B14" s="28">
        <v>49935</v>
      </c>
      <c r="C14" s="28">
        <v>69117</v>
      </c>
      <c r="D14" s="32">
        <f t="shared" si="0"/>
        <v>0.38413938119555424</v>
      </c>
      <c r="E14" s="29">
        <v>164596</v>
      </c>
      <c r="F14" s="28">
        <v>207234</v>
      </c>
      <c r="G14" s="32">
        <f t="shared" si="1"/>
        <v>0.25904639237891569</v>
      </c>
    </row>
    <row r="15" spans="1:7" x14ac:dyDescent="0.25">
      <c r="A15" s="58" t="s">
        <v>19</v>
      </c>
      <c r="B15" s="28">
        <v>25761</v>
      </c>
      <c r="C15" s="28">
        <v>35343</v>
      </c>
      <c r="D15" s="32">
        <f t="shared" si="0"/>
        <v>0.37195761034121344</v>
      </c>
      <c r="E15" s="29">
        <v>97572</v>
      </c>
      <c r="F15" s="28">
        <v>111349</v>
      </c>
      <c r="G15" s="32">
        <f t="shared" si="1"/>
        <v>0.14119829459271105</v>
      </c>
    </row>
    <row r="16" spans="1:7" x14ac:dyDescent="0.25">
      <c r="A16" s="58" t="s">
        <v>14</v>
      </c>
      <c r="B16" s="30">
        <v>6820</v>
      </c>
      <c r="C16" s="28">
        <v>9455</v>
      </c>
      <c r="D16" s="32">
        <f t="shared" si="0"/>
        <v>0.38636363636363646</v>
      </c>
      <c r="E16" s="31">
        <v>19724</v>
      </c>
      <c r="F16" s="28">
        <v>27158</v>
      </c>
      <c r="G16" s="32">
        <f t="shared" si="1"/>
        <v>0.37690123707158785</v>
      </c>
    </row>
    <row r="17" spans="1:7" x14ac:dyDescent="0.25">
      <c r="A17" s="57" t="s">
        <v>15</v>
      </c>
      <c r="B17" s="55">
        <v>2326110</v>
      </c>
      <c r="C17" s="55">
        <v>2705254</v>
      </c>
      <c r="D17" s="56">
        <f>C17/B17-1</f>
        <v>0.1629948712657614</v>
      </c>
      <c r="E17" s="55">
        <v>7233689</v>
      </c>
      <c r="F17" s="55">
        <v>8022866</v>
      </c>
      <c r="G17" s="56">
        <f>F17/E17-1</f>
        <v>0.10909744668315158</v>
      </c>
    </row>
    <row r="20" spans="1:7" x14ac:dyDescent="0.25">
      <c r="B20" s="78" t="s">
        <v>21</v>
      </c>
      <c r="C20" s="78"/>
      <c r="D20" s="78"/>
      <c r="E20" s="78"/>
      <c r="F20" s="78"/>
      <c r="G20" s="78"/>
    </row>
    <row r="21" spans="1:7" ht="15" customHeight="1" x14ac:dyDescent="0.25">
      <c r="A21" s="79" t="s">
        <v>10</v>
      </c>
      <c r="B21" s="80" t="s">
        <v>84</v>
      </c>
      <c r="C21" s="80"/>
      <c r="D21" s="80" t="s">
        <v>91</v>
      </c>
      <c r="E21" s="76" t="s">
        <v>90</v>
      </c>
      <c r="F21" s="76"/>
      <c r="G21" s="80" t="s">
        <v>58</v>
      </c>
    </row>
    <row r="22" spans="1:7" x14ac:dyDescent="0.25">
      <c r="A22" s="79"/>
      <c r="B22" s="54">
        <v>2025</v>
      </c>
      <c r="C22" s="54">
        <v>2026</v>
      </c>
      <c r="D22" s="80"/>
      <c r="E22" s="54">
        <v>2025</v>
      </c>
      <c r="F22" s="54">
        <v>2026</v>
      </c>
      <c r="G22" s="80"/>
    </row>
    <row r="23" spans="1:7" x14ac:dyDescent="0.25">
      <c r="A23" s="58" t="s">
        <v>13</v>
      </c>
      <c r="B23" s="28">
        <v>295157</v>
      </c>
      <c r="C23" s="28">
        <v>394812</v>
      </c>
      <c r="D23" s="32">
        <f>C23/B23-1</f>
        <v>0.33763386943220053</v>
      </c>
      <c r="E23" s="29">
        <v>1061238</v>
      </c>
      <c r="F23" s="28">
        <v>1240411</v>
      </c>
      <c r="G23" s="32">
        <f>F23/E23-1</f>
        <v>0.16883394676783148</v>
      </c>
    </row>
    <row r="24" spans="1:7" x14ac:dyDescent="0.25">
      <c r="A24" s="58" t="s">
        <v>30</v>
      </c>
      <c r="B24" s="28">
        <v>133962</v>
      </c>
      <c r="C24" s="28">
        <v>140640</v>
      </c>
      <c r="D24" s="32">
        <f t="shared" ref="D24:D28" si="2">C24/B24-1</f>
        <v>4.9849957450620375E-2</v>
      </c>
      <c r="E24" s="29">
        <v>460714</v>
      </c>
      <c r="F24" s="28">
        <v>505077</v>
      </c>
      <c r="G24" s="32">
        <f t="shared" ref="G24:G28" si="3">F24/E24-1</f>
        <v>9.6291842661607951E-2</v>
      </c>
    </row>
    <row r="25" spans="1:7" x14ac:dyDescent="0.25">
      <c r="A25" s="58" t="s">
        <v>31</v>
      </c>
      <c r="B25" s="28">
        <v>98354</v>
      </c>
      <c r="C25" s="28">
        <v>122103</v>
      </c>
      <c r="D25" s="32">
        <f t="shared" si="2"/>
        <v>0.24146450576489009</v>
      </c>
      <c r="E25" s="29">
        <v>345267</v>
      </c>
      <c r="F25" s="28">
        <v>424664</v>
      </c>
      <c r="G25" s="32">
        <f t="shared" si="3"/>
        <v>0.22995826418395038</v>
      </c>
    </row>
    <row r="26" spans="1:7" x14ac:dyDescent="0.25">
      <c r="A26" s="58" t="s">
        <v>32</v>
      </c>
      <c r="B26" s="28">
        <v>43986</v>
      </c>
      <c r="C26" s="28">
        <v>56167</v>
      </c>
      <c r="D26" s="32">
        <f t="shared" si="2"/>
        <v>0.27692902287091337</v>
      </c>
      <c r="E26" s="29">
        <v>146197</v>
      </c>
      <c r="F26" s="28">
        <v>167788</v>
      </c>
      <c r="G26" s="32">
        <f t="shared" si="3"/>
        <v>0.14768428900729846</v>
      </c>
    </row>
    <row r="27" spans="1:7" x14ac:dyDescent="0.25">
      <c r="A27" s="58" t="s">
        <v>33</v>
      </c>
      <c r="B27" s="28">
        <v>24036</v>
      </c>
      <c r="C27" s="28">
        <v>32498</v>
      </c>
      <c r="D27" s="32">
        <f t="shared" si="2"/>
        <v>0.35205525045764685</v>
      </c>
      <c r="E27" s="29">
        <v>89289</v>
      </c>
      <c r="F27" s="28">
        <v>100474</v>
      </c>
      <c r="G27" s="32">
        <f t="shared" si="3"/>
        <v>0.12526739016004207</v>
      </c>
    </row>
    <row r="28" spans="1:7" x14ac:dyDescent="0.25">
      <c r="A28" s="58" t="s">
        <v>14</v>
      </c>
      <c r="B28" s="30">
        <v>6820</v>
      </c>
      <c r="C28" s="28">
        <v>9455</v>
      </c>
      <c r="D28" s="32">
        <f t="shared" si="2"/>
        <v>0.38636363636363646</v>
      </c>
      <c r="E28" s="31">
        <v>19706</v>
      </c>
      <c r="F28" s="28">
        <v>27158</v>
      </c>
      <c r="G28" s="32">
        <f t="shared" si="3"/>
        <v>0.378158936364559</v>
      </c>
    </row>
    <row r="29" spans="1:7" x14ac:dyDescent="0.25">
      <c r="A29" s="57" t="s">
        <v>15</v>
      </c>
      <c r="B29" s="55">
        <v>602315</v>
      </c>
      <c r="C29" s="55">
        <v>755675</v>
      </c>
      <c r="D29" s="56">
        <f>C29/B29-1</f>
        <v>0.25461760042502668</v>
      </c>
      <c r="E29" s="55">
        <v>2122411</v>
      </c>
      <c r="F29" s="55">
        <v>2465572</v>
      </c>
      <c r="G29" s="56">
        <f>F29/E29-1</f>
        <v>0.16168451822008079</v>
      </c>
    </row>
    <row r="32" spans="1:7" x14ac:dyDescent="0.25">
      <c r="B32" s="78" t="s">
        <v>22</v>
      </c>
      <c r="C32" s="78"/>
      <c r="D32" s="78"/>
      <c r="E32" s="78"/>
      <c r="F32" s="78"/>
      <c r="G32" s="78"/>
    </row>
    <row r="33" spans="1:7" ht="15" customHeight="1" x14ac:dyDescent="0.25">
      <c r="A33" s="79" t="s">
        <v>10</v>
      </c>
      <c r="B33" s="80" t="s">
        <v>84</v>
      </c>
      <c r="C33" s="80"/>
      <c r="D33" s="80" t="s">
        <v>91</v>
      </c>
      <c r="E33" s="76" t="s">
        <v>90</v>
      </c>
      <c r="F33" s="76"/>
      <c r="G33" s="80" t="s">
        <v>58</v>
      </c>
    </row>
    <row r="34" spans="1:7" x14ac:dyDescent="0.25">
      <c r="A34" s="79"/>
      <c r="B34" s="54">
        <v>2025</v>
      </c>
      <c r="C34" s="54">
        <v>2026</v>
      </c>
      <c r="D34" s="80"/>
      <c r="E34" s="54">
        <v>2025</v>
      </c>
      <c r="F34" s="54">
        <v>2026</v>
      </c>
      <c r="G34" s="80"/>
    </row>
    <row r="35" spans="1:7" x14ac:dyDescent="0.25">
      <c r="A35" s="58" t="s">
        <v>13</v>
      </c>
      <c r="B35" s="28">
        <v>852176</v>
      </c>
      <c r="C35" s="28">
        <v>953255</v>
      </c>
      <c r="D35" s="32">
        <f>C35/B35-1</f>
        <v>0.11861282176451815</v>
      </c>
      <c r="E35" s="29">
        <v>2368437</v>
      </c>
      <c r="F35" s="28">
        <v>2609265</v>
      </c>
      <c r="G35" s="32">
        <f>F35/E35-1</f>
        <v>0.10168224867285902</v>
      </c>
    </row>
    <row r="36" spans="1:7" x14ac:dyDescent="0.25">
      <c r="A36" s="58" t="s">
        <v>32</v>
      </c>
      <c r="B36" s="28">
        <v>5946</v>
      </c>
      <c r="C36" s="28">
        <v>12950</v>
      </c>
      <c r="D36" s="32">
        <f t="shared" ref="D36:D40" si="4">C36/B36-1</f>
        <v>1.1779347460477632</v>
      </c>
      <c r="E36" s="29">
        <v>18105</v>
      </c>
      <c r="F36" s="28">
        <v>39259</v>
      </c>
      <c r="G36" s="32">
        <f t="shared" ref="G36:G39" si="5">F36/E36-1</f>
        <v>1.1684065175365923</v>
      </c>
    </row>
    <row r="37" spans="1:7" x14ac:dyDescent="0.25">
      <c r="A37" s="58" t="s">
        <v>31</v>
      </c>
      <c r="B37" s="28">
        <v>7637</v>
      </c>
      <c r="C37" s="28">
        <v>8603</v>
      </c>
      <c r="D37" s="32">
        <f t="shared" si="4"/>
        <v>0.12648945921173227</v>
      </c>
      <c r="E37" s="29">
        <v>23578</v>
      </c>
      <c r="F37" s="28">
        <v>25311</v>
      </c>
      <c r="G37" s="32">
        <f t="shared" si="5"/>
        <v>7.3500721011112047E-2</v>
      </c>
    </row>
    <row r="38" spans="1:7" x14ac:dyDescent="0.25">
      <c r="A38" s="58" t="s">
        <v>30</v>
      </c>
      <c r="B38" s="28">
        <v>3788</v>
      </c>
      <c r="C38" s="28">
        <v>4795</v>
      </c>
      <c r="D38" s="32">
        <f t="shared" si="4"/>
        <v>0.26583949313621957</v>
      </c>
      <c r="E38" s="29">
        <v>8949</v>
      </c>
      <c r="F38" s="28">
        <v>8508</v>
      </c>
      <c r="G38" s="32">
        <f t="shared" si="5"/>
        <v>-4.9279249078109322E-2</v>
      </c>
    </row>
    <row r="39" spans="1:7" x14ac:dyDescent="0.25">
      <c r="A39" s="58" t="s">
        <v>26</v>
      </c>
      <c r="B39" s="28"/>
      <c r="C39" s="28"/>
      <c r="D39" s="32"/>
      <c r="E39" s="29">
        <v>26</v>
      </c>
      <c r="F39" s="28">
        <v>329</v>
      </c>
      <c r="G39" s="32">
        <f t="shared" si="5"/>
        <v>11.653846153846153</v>
      </c>
    </row>
    <row r="40" spans="1:7" x14ac:dyDescent="0.25">
      <c r="A40" s="57" t="s">
        <v>15</v>
      </c>
      <c r="B40" s="55">
        <v>869547</v>
      </c>
      <c r="C40" s="55">
        <v>979603</v>
      </c>
      <c r="D40" s="56">
        <f t="shared" si="4"/>
        <v>0.12656705157973058</v>
      </c>
      <c r="E40" s="55">
        <v>2419095</v>
      </c>
      <c r="F40" s="55">
        <v>2682672</v>
      </c>
      <c r="G40" s="56">
        <f t="shared" ref="G40" si="6">F40/E40-1</f>
        <v>0.10895686196697518</v>
      </c>
    </row>
    <row r="43" spans="1:7" x14ac:dyDescent="0.25">
      <c r="B43" s="78" t="s">
        <v>23</v>
      </c>
      <c r="C43" s="78"/>
      <c r="D43" s="78"/>
      <c r="E43" s="78"/>
      <c r="F43" s="78"/>
      <c r="G43" s="78"/>
    </row>
    <row r="44" spans="1:7" ht="15" customHeight="1" x14ac:dyDescent="0.25">
      <c r="A44" s="81" t="s">
        <v>10</v>
      </c>
      <c r="B44" s="80" t="s">
        <v>84</v>
      </c>
      <c r="C44" s="80"/>
      <c r="D44" s="80" t="s">
        <v>91</v>
      </c>
      <c r="E44" s="76" t="s">
        <v>90</v>
      </c>
      <c r="F44" s="76"/>
      <c r="G44" s="80" t="s">
        <v>58</v>
      </c>
    </row>
    <row r="45" spans="1:7" x14ac:dyDescent="0.25">
      <c r="A45" s="81"/>
      <c r="B45" s="54">
        <v>2025</v>
      </c>
      <c r="C45" s="54">
        <v>2026</v>
      </c>
      <c r="D45" s="80"/>
      <c r="E45" s="54">
        <v>2025</v>
      </c>
      <c r="F45" s="54">
        <v>2026</v>
      </c>
      <c r="G45" s="80"/>
    </row>
    <row r="46" spans="1:7" ht="15" customHeight="1" x14ac:dyDescent="0.25">
      <c r="A46" s="58" t="s">
        <v>13</v>
      </c>
      <c r="B46" s="28">
        <v>256454</v>
      </c>
      <c r="C46" s="28">
        <v>292001</v>
      </c>
      <c r="D46" s="32">
        <f>C46/B46-1</f>
        <v>0.13860965319316532</v>
      </c>
      <c r="E46" s="29">
        <v>722397</v>
      </c>
      <c r="F46" s="28">
        <v>801003</v>
      </c>
      <c r="G46" s="32">
        <f>F46/E46-1</f>
        <v>0.10881274423897103</v>
      </c>
    </row>
    <row r="47" spans="1:7" x14ac:dyDescent="0.25">
      <c r="A47" s="58" t="s">
        <v>31</v>
      </c>
      <c r="B47" s="28">
        <v>3486</v>
      </c>
      <c r="C47" s="28">
        <v>3713</v>
      </c>
      <c r="D47" s="32">
        <f t="shared" ref="D47:D50" si="7">C47/B47-1</f>
        <v>6.5117613310384348E-2</v>
      </c>
      <c r="E47" s="29">
        <v>11789</v>
      </c>
      <c r="F47" s="28">
        <v>13890</v>
      </c>
      <c r="G47" s="32">
        <f t="shared" ref="G47:G50" si="8">F47/E47-1</f>
        <v>0.17821698193230984</v>
      </c>
    </row>
    <row r="48" spans="1:7" x14ac:dyDescent="0.25">
      <c r="A48" s="58" t="s">
        <v>16</v>
      </c>
      <c r="B48" s="28">
        <v>3480</v>
      </c>
      <c r="C48" s="28">
        <v>5221</v>
      </c>
      <c r="D48" s="32">
        <f t="shared" si="7"/>
        <v>0.50028735632183907</v>
      </c>
      <c r="E48" s="29">
        <v>12902</v>
      </c>
      <c r="F48" s="28">
        <v>13304</v>
      </c>
      <c r="G48" s="32">
        <f t="shared" si="8"/>
        <v>3.1157960006200636E-2</v>
      </c>
    </row>
    <row r="49" spans="1:7" x14ac:dyDescent="0.25">
      <c r="A49" s="58" t="s">
        <v>26</v>
      </c>
      <c r="B49" s="28"/>
      <c r="C49" s="28"/>
      <c r="D49" s="32"/>
      <c r="E49" s="29"/>
      <c r="F49" s="28">
        <v>268</v>
      </c>
      <c r="G49" s="32"/>
    </row>
    <row r="50" spans="1:7" x14ac:dyDescent="0.25">
      <c r="A50" s="57" t="s">
        <v>15</v>
      </c>
      <c r="B50" s="55">
        <v>263420</v>
      </c>
      <c r="C50" s="55">
        <v>300935</v>
      </c>
      <c r="D50" s="56">
        <f t="shared" si="7"/>
        <v>0.14241515450611186</v>
      </c>
      <c r="E50" s="55">
        <v>747088</v>
      </c>
      <c r="F50" s="55">
        <v>828465</v>
      </c>
      <c r="G50" s="56">
        <f t="shared" si="8"/>
        <v>0.10892558841796407</v>
      </c>
    </row>
    <row r="53" spans="1:7" x14ac:dyDescent="0.25">
      <c r="B53" s="78" t="s">
        <v>24</v>
      </c>
      <c r="C53" s="78"/>
      <c r="D53" s="78"/>
      <c r="E53" s="78"/>
      <c r="F53" s="78"/>
      <c r="G53" s="78"/>
    </row>
    <row r="54" spans="1:7" ht="15" customHeight="1" x14ac:dyDescent="0.25">
      <c r="A54" s="84" t="s">
        <v>10</v>
      </c>
      <c r="B54" s="80" t="s">
        <v>84</v>
      </c>
      <c r="C54" s="80"/>
      <c r="D54" s="80" t="s">
        <v>91</v>
      </c>
      <c r="E54" s="76" t="s">
        <v>90</v>
      </c>
      <c r="F54" s="76"/>
      <c r="G54" s="80" t="s">
        <v>58</v>
      </c>
    </row>
    <row r="55" spans="1:7" x14ac:dyDescent="0.25">
      <c r="A55" s="85"/>
      <c r="B55" s="54">
        <v>2025</v>
      </c>
      <c r="C55" s="54">
        <v>2026</v>
      </c>
      <c r="D55" s="80"/>
      <c r="E55" s="54">
        <v>2025</v>
      </c>
      <c r="F55" s="54">
        <v>2026</v>
      </c>
      <c r="G55" s="80"/>
    </row>
    <row r="56" spans="1:7" x14ac:dyDescent="0.25">
      <c r="A56" s="58" t="s">
        <v>13</v>
      </c>
      <c r="B56" s="28">
        <v>141396</v>
      </c>
      <c r="C56" s="28">
        <v>167524</v>
      </c>
      <c r="D56" s="32">
        <f>C56/B56-1</f>
        <v>0.18478599111714611</v>
      </c>
      <c r="E56" s="29">
        <v>473586</v>
      </c>
      <c r="F56" s="28">
        <v>529031</v>
      </c>
      <c r="G56" s="32">
        <f>F56/E56-1</f>
        <v>0.11707482907011602</v>
      </c>
    </row>
    <row r="57" spans="1:7" ht="15" customHeight="1" x14ac:dyDescent="0.25">
      <c r="A57" s="58" t="s">
        <v>16</v>
      </c>
      <c r="B57" s="28">
        <v>4360</v>
      </c>
      <c r="C57" s="28">
        <v>9346</v>
      </c>
      <c r="D57" s="32">
        <f t="shared" ref="D57:D59" si="9">C57/B57-1</f>
        <v>1.1435779816513763</v>
      </c>
      <c r="E57" s="29">
        <v>14908</v>
      </c>
      <c r="F57" s="28">
        <v>18722</v>
      </c>
      <c r="G57" s="32">
        <f t="shared" ref="G57:G59" si="10">F57/E57-1</f>
        <v>0.25583579286289249</v>
      </c>
    </row>
    <row r="58" spans="1:7" x14ac:dyDescent="0.25">
      <c r="A58" s="58" t="s">
        <v>26</v>
      </c>
      <c r="B58" s="28"/>
      <c r="C58" s="28"/>
      <c r="D58" s="32"/>
      <c r="E58" s="29"/>
      <c r="F58" s="28">
        <v>701</v>
      </c>
      <c r="G58" s="32"/>
    </row>
    <row r="59" spans="1:7" x14ac:dyDescent="0.25">
      <c r="A59" s="57" t="s">
        <v>15</v>
      </c>
      <c r="B59" s="55">
        <v>145756</v>
      </c>
      <c r="C59" s="55">
        <v>176870</v>
      </c>
      <c r="D59" s="56">
        <f t="shared" si="9"/>
        <v>0.21346634100826045</v>
      </c>
      <c r="E59" s="55">
        <v>488494</v>
      </c>
      <c r="F59" s="55">
        <v>548454</v>
      </c>
      <c r="G59" s="56">
        <f t="shared" si="10"/>
        <v>0.12274459870540877</v>
      </c>
    </row>
    <row r="62" spans="1:7" x14ac:dyDescent="0.25">
      <c r="B62" s="78" t="s">
        <v>25</v>
      </c>
      <c r="C62" s="78"/>
      <c r="D62" s="78"/>
      <c r="E62" s="78"/>
      <c r="F62" s="78"/>
      <c r="G62" s="78"/>
    </row>
    <row r="63" spans="1:7" ht="15" customHeight="1" x14ac:dyDescent="0.25">
      <c r="A63" s="79" t="s">
        <v>10</v>
      </c>
      <c r="B63" s="80" t="s">
        <v>84</v>
      </c>
      <c r="C63" s="80"/>
      <c r="D63" s="80" t="s">
        <v>91</v>
      </c>
      <c r="E63" s="76" t="s">
        <v>90</v>
      </c>
      <c r="F63" s="76"/>
      <c r="G63" s="80" t="s">
        <v>58</v>
      </c>
    </row>
    <row r="64" spans="1:7" x14ac:dyDescent="0.25">
      <c r="A64" s="79"/>
      <c r="B64" s="54">
        <v>2025</v>
      </c>
      <c r="C64" s="54">
        <v>2026</v>
      </c>
      <c r="D64" s="80"/>
      <c r="E64" s="54">
        <v>2025</v>
      </c>
      <c r="F64" s="54">
        <v>2026</v>
      </c>
      <c r="G64" s="80"/>
    </row>
    <row r="65" spans="1:7" x14ac:dyDescent="0.25">
      <c r="A65" s="58" t="s">
        <v>13</v>
      </c>
      <c r="B65" s="28">
        <v>132655</v>
      </c>
      <c r="C65" s="28">
        <v>127253</v>
      </c>
      <c r="D65" s="32">
        <f>C65/B65-1</f>
        <v>-4.0722174060532912E-2</v>
      </c>
      <c r="E65" s="29">
        <v>398673</v>
      </c>
      <c r="F65" s="28">
        <v>383209</v>
      </c>
      <c r="G65" s="32">
        <f>F65/E65-1</f>
        <v>-3.8788681450712792E-2</v>
      </c>
    </row>
    <row r="66" spans="1:7" x14ac:dyDescent="0.25">
      <c r="A66" s="58" t="s">
        <v>16</v>
      </c>
      <c r="B66" s="28">
        <v>1088</v>
      </c>
      <c r="C66" s="28">
        <v>4404</v>
      </c>
      <c r="D66" s="32">
        <f t="shared" ref="D66:D67" si="11">C66/B66-1</f>
        <v>3.0477941176470589</v>
      </c>
      <c r="E66" s="29">
        <v>5241</v>
      </c>
      <c r="F66" s="28">
        <v>8483</v>
      </c>
      <c r="G66" s="32">
        <f t="shared" ref="G66:G68" si="12">F66/E66-1</f>
        <v>0.61858423964892206</v>
      </c>
    </row>
    <row r="67" spans="1:7" x14ac:dyDescent="0.25">
      <c r="A67" s="58" t="s">
        <v>26</v>
      </c>
      <c r="B67" s="28">
        <v>25</v>
      </c>
      <c r="C67" s="28"/>
      <c r="D67" s="32">
        <f t="shared" si="11"/>
        <v>-1</v>
      </c>
      <c r="E67" s="29">
        <v>25</v>
      </c>
      <c r="F67" s="28"/>
      <c r="G67" s="32">
        <f t="shared" si="12"/>
        <v>-1</v>
      </c>
    </row>
    <row r="68" spans="1:7" x14ac:dyDescent="0.25">
      <c r="A68" s="57" t="s">
        <v>15</v>
      </c>
      <c r="B68" s="55">
        <v>133768</v>
      </c>
      <c r="C68" s="55">
        <v>131657</v>
      </c>
      <c r="D68" s="56">
        <f t="shared" ref="D68" si="13">C68/B68-1</f>
        <v>-1.5781053764726938E-2</v>
      </c>
      <c r="E68" s="55">
        <v>403939</v>
      </c>
      <c r="F68" s="55">
        <v>391692</v>
      </c>
      <c r="G68" s="56">
        <f t="shared" si="12"/>
        <v>-3.0318934294534583E-2</v>
      </c>
    </row>
    <row r="71" spans="1:7" x14ac:dyDescent="0.25">
      <c r="B71" s="78" t="s">
        <v>27</v>
      </c>
      <c r="C71" s="78"/>
      <c r="D71" s="78"/>
      <c r="E71" s="78"/>
      <c r="F71" s="78"/>
      <c r="G71" s="78"/>
    </row>
    <row r="72" spans="1:7" ht="15" customHeight="1" x14ac:dyDescent="0.25">
      <c r="A72" s="79" t="s">
        <v>10</v>
      </c>
      <c r="B72" s="80" t="s">
        <v>84</v>
      </c>
      <c r="C72" s="80"/>
      <c r="D72" s="80" t="s">
        <v>91</v>
      </c>
      <c r="E72" s="76" t="s">
        <v>90</v>
      </c>
      <c r="F72" s="76"/>
      <c r="G72" s="80" t="s">
        <v>58</v>
      </c>
    </row>
    <row r="73" spans="1:7" x14ac:dyDescent="0.25">
      <c r="A73" s="79"/>
      <c r="B73" s="54">
        <v>2025</v>
      </c>
      <c r="C73" s="54">
        <v>2026</v>
      </c>
      <c r="D73" s="80"/>
      <c r="E73" s="54">
        <v>2025</v>
      </c>
      <c r="F73" s="54">
        <v>2026</v>
      </c>
      <c r="G73" s="80"/>
    </row>
    <row r="74" spans="1:7" x14ac:dyDescent="0.25">
      <c r="A74" s="58" t="s">
        <v>13</v>
      </c>
      <c r="B74" s="28">
        <v>47616</v>
      </c>
      <c r="C74" s="28">
        <v>48218</v>
      </c>
      <c r="D74" s="32">
        <f>C74/B74-1</f>
        <v>1.2642809139784994E-2</v>
      </c>
      <c r="E74" s="29">
        <v>172312</v>
      </c>
      <c r="F74" s="28">
        <v>151528</v>
      </c>
      <c r="G74" s="32">
        <f>F74/E74-1</f>
        <v>-0.12061841311110078</v>
      </c>
    </row>
    <row r="75" spans="1:7" x14ac:dyDescent="0.25">
      <c r="A75" s="58" t="s">
        <v>16</v>
      </c>
      <c r="B75" s="28">
        <v>2389</v>
      </c>
      <c r="C75" s="28">
        <v>2714</v>
      </c>
      <c r="D75" s="32">
        <f t="shared" ref="D75:D77" si="14">C75/B75-1</f>
        <v>0.13604018417748009</v>
      </c>
      <c r="E75" s="29">
        <v>4911</v>
      </c>
      <c r="F75" s="28">
        <v>6206</v>
      </c>
      <c r="G75" s="32">
        <f t="shared" ref="G75:G77" si="15">F75/E75-1</f>
        <v>0.26369374872734674</v>
      </c>
    </row>
    <row r="76" spans="1:7" x14ac:dyDescent="0.25">
      <c r="A76" s="58" t="s">
        <v>26</v>
      </c>
      <c r="B76" s="28">
        <v>42</v>
      </c>
      <c r="C76" s="28">
        <v>95</v>
      </c>
      <c r="D76" s="32">
        <f t="shared" si="14"/>
        <v>1.2619047619047619</v>
      </c>
      <c r="E76" s="29">
        <v>204</v>
      </c>
      <c r="F76" s="28">
        <v>139</v>
      </c>
      <c r="G76" s="32">
        <f t="shared" si="15"/>
        <v>-0.31862745098039214</v>
      </c>
    </row>
    <row r="77" spans="1:7" x14ac:dyDescent="0.25">
      <c r="A77" s="57" t="s">
        <v>15</v>
      </c>
      <c r="B77" s="55">
        <v>50047</v>
      </c>
      <c r="C77" s="55">
        <v>51027</v>
      </c>
      <c r="D77" s="56">
        <f t="shared" si="14"/>
        <v>1.9581593302295808E-2</v>
      </c>
      <c r="E77" s="55">
        <v>177427</v>
      </c>
      <c r="F77" s="55">
        <v>157873</v>
      </c>
      <c r="G77" s="56">
        <f t="shared" si="15"/>
        <v>-0.11020870555214257</v>
      </c>
    </row>
    <row r="80" spans="1:7" x14ac:dyDescent="0.25">
      <c r="B80" s="78" t="s">
        <v>28</v>
      </c>
      <c r="C80" s="78"/>
      <c r="D80" s="78"/>
      <c r="E80" s="78"/>
      <c r="F80" s="78"/>
      <c r="G80" s="78"/>
    </row>
    <row r="81" spans="1:7" ht="15" customHeight="1" x14ac:dyDescent="0.25">
      <c r="A81" s="79" t="s">
        <v>10</v>
      </c>
      <c r="B81" s="80" t="s">
        <v>84</v>
      </c>
      <c r="C81" s="80"/>
      <c r="D81" s="80" t="s">
        <v>91</v>
      </c>
      <c r="E81" s="76" t="s">
        <v>90</v>
      </c>
      <c r="F81" s="76"/>
      <c r="G81" s="80" t="s">
        <v>58</v>
      </c>
    </row>
    <row r="82" spans="1:7" x14ac:dyDescent="0.25">
      <c r="A82" s="79"/>
      <c r="B82" s="54">
        <v>2025</v>
      </c>
      <c r="C82" s="54">
        <v>2026</v>
      </c>
      <c r="D82" s="80"/>
      <c r="E82" s="54">
        <v>2025</v>
      </c>
      <c r="F82" s="54">
        <v>2026</v>
      </c>
      <c r="G82" s="80"/>
    </row>
    <row r="83" spans="1:7" x14ac:dyDescent="0.25">
      <c r="A83" s="58" t="s">
        <v>13</v>
      </c>
      <c r="B83" s="28">
        <v>55141</v>
      </c>
      <c r="C83" s="28">
        <v>70654</v>
      </c>
      <c r="D83" s="32">
        <f>C83/B83-1</f>
        <v>0.28133330915289889</v>
      </c>
      <c r="E83" s="29">
        <v>198165</v>
      </c>
      <c r="F83" s="28">
        <v>227126</v>
      </c>
      <c r="G83" s="32">
        <f>F83/E83-1</f>
        <v>0.14614588852723731</v>
      </c>
    </row>
    <row r="84" spans="1:7" x14ac:dyDescent="0.25">
      <c r="A84" s="58" t="s">
        <v>26</v>
      </c>
      <c r="B84" s="28">
        <v>270</v>
      </c>
      <c r="C84" s="28">
        <v>292</v>
      </c>
      <c r="D84" s="32">
        <f>C84/B84-1</f>
        <v>8.1481481481481488E-2</v>
      </c>
      <c r="E84" s="29">
        <v>270</v>
      </c>
      <c r="F84" s="28">
        <v>610</v>
      </c>
      <c r="G84" s="32">
        <f t="shared" ref="G84:G85" si="16">F84/E84-1</f>
        <v>1.2592592592592591</v>
      </c>
    </row>
    <row r="85" spans="1:7" x14ac:dyDescent="0.25">
      <c r="A85" s="57" t="s">
        <v>15</v>
      </c>
      <c r="B85" s="55">
        <v>55411</v>
      </c>
      <c r="C85" s="55">
        <v>70946</v>
      </c>
      <c r="D85" s="56">
        <f t="shared" ref="D85" si="17">C85/B85-1</f>
        <v>0.28035949540704919</v>
      </c>
      <c r="E85" s="55">
        <v>198435</v>
      </c>
      <c r="F85" s="55">
        <v>227736</v>
      </c>
      <c r="G85" s="56">
        <f t="shared" si="16"/>
        <v>0.1476604429662105</v>
      </c>
    </row>
    <row r="88" spans="1:7" x14ac:dyDescent="0.25">
      <c r="B88" s="78" t="s">
        <v>29</v>
      </c>
      <c r="C88" s="78"/>
      <c r="D88" s="78"/>
      <c r="E88" s="78"/>
      <c r="F88" s="78"/>
      <c r="G88" s="78"/>
    </row>
    <row r="89" spans="1:7" ht="15" customHeight="1" x14ac:dyDescent="0.25">
      <c r="A89" s="79" t="s">
        <v>10</v>
      </c>
      <c r="B89" s="80" t="s">
        <v>84</v>
      </c>
      <c r="C89" s="80"/>
      <c r="D89" s="80" t="s">
        <v>91</v>
      </c>
      <c r="E89" s="76" t="s">
        <v>90</v>
      </c>
      <c r="F89" s="76"/>
      <c r="G89" s="80" t="s">
        <v>58</v>
      </c>
    </row>
    <row r="90" spans="1:7" x14ac:dyDescent="0.25">
      <c r="A90" s="79"/>
      <c r="B90" s="54">
        <v>2025</v>
      </c>
      <c r="C90" s="54">
        <v>2026</v>
      </c>
      <c r="D90" s="80"/>
      <c r="E90" s="54">
        <v>2025</v>
      </c>
      <c r="F90" s="54">
        <v>2026</v>
      </c>
      <c r="G90" s="80"/>
    </row>
    <row r="91" spans="1:7" x14ac:dyDescent="0.25">
      <c r="A91" s="58" t="s">
        <v>13</v>
      </c>
      <c r="B91" s="28">
        <v>129944</v>
      </c>
      <c r="C91" s="28">
        <v>160227</v>
      </c>
      <c r="D91" s="32">
        <f>C91/B91-1</f>
        <v>0.23304654312626982</v>
      </c>
      <c r="E91" s="29">
        <v>430213</v>
      </c>
      <c r="F91" s="28">
        <v>492295</v>
      </c>
      <c r="G91" s="32">
        <f>F91/E91-1</f>
        <v>0.14430526274194411</v>
      </c>
    </row>
    <row r="92" spans="1:7" x14ac:dyDescent="0.25">
      <c r="A92" s="58" t="s">
        <v>33</v>
      </c>
      <c r="B92" s="28">
        <v>1725</v>
      </c>
      <c r="C92" s="28">
        <v>2845</v>
      </c>
      <c r="D92" s="32">
        <f t="shared" ref="D92:D95" si="18">C92/B92-1</f>
        <v>0.64927536231884053</v>
      </c>
      <c r="E92" s="29">
        <v>8275</v>
      </c>
      <c r="F92" s="28">
        <v>10465</v>
      </c>
      <c r="G92" s="32">
        <f t="shared" ref="G92:G95" si="19">F92/E92-1</f>
        <v>0.26465256797583092</v>
      </c>
    </row>
    <row r="93" spans="1:7" x14ac:dyDescent="0.25">
      <c r="A93" s="58" t="s">
        <v>16</v>
      </c>
      <c r="B93" s="28">
        <v>3006</v>
      </c>
      <c r="C93" s="28">
        <v>5600</v>
      </c>
      <c r="D93" s="32">
        <f t="shared" si="18"/>
        <v>0.86294078509647365</v>
      </c>
      <c r="E93" s="29">
        <v>12569</v>
      </c>
      <c r="F93" s="28">
        <v>9391</v>
      </c>
      <c r="G93" s="32">
        <f t="shared" si="19"/>
        <v>-0.25284429946694242</v>
      </c>
    </row>
    <row r="94" spans="1:7" x14ac:dyDescent="0.25">
      <c r="A94" s="58" t="s">
        <v>26</v>
      </c>
      <c r="B94" s="28"/>
      <c r="C94" s="28">
        <v>104</v>
      </c>
      <c r="D94" s="32"/>
      <c r="E94" s="29">
        <v>357</v>
      </c>
      <c r="F94" s="28">
        <v>880</v>
      </c>
      <c r="G94" s="32">
        <f t="shared" si="19"/>
        <v>1.4649859943977592</v>
      </c>
    </row>
    <row r="95" spans="1:7" x14ac:dyDescent="0.25">
      <c r="A95" s="57" t="s">
        <v>15</v>
      </c>
      <c r="B95" s="55">
        <v>134675</v>
      </c>
      <c r="C95" s="55">
        <v>168776</v>
      </c>
      <c r="D95" s="56">
        <f t="shared" si="18"/>
        <v>0.25320957861518467</v>
      </c>
      <c r="E95" s="55">
        <v>451414</v>
      </c>
      <c r="F95" s="55">
        <v>513031</v>
      </c>
      <c r="G95" s="56">
        <f t="shared" si="19"/>
        <v>0.13649776037074624</v>
      </c>
    </row>
    <row r="98" spans="2:2" x14ac:dyDescent="0.25">
      <c r="B98" s="35"/>
    </row>
  </sheetData>
  <mergeCells count="55">
    <mergeCell ref="B62:G62"/>
    <mergeCell ref="A63:A64"/>
    <mergeCell ref="B63:C63"/>
    <mergeCell ref="D63:D64"/>
    <mergeCell ref="E63:F63"/>
    <mergeCell ref="G63:G64"/>
    <mergeCell ref="E44:F44"/>
    <mergeCell ref="G44:G45"/>
    <mergeCell ref="B53:G53"/>
    <mergeCell ref="A54:A55"/>
    <mergeCell ref="B54:C54"/>
    <mergeCell ref="D54:D55"/>
    <mergeCell ref="E54:F54"/>
    <mergeCell ref="G54:G55"/>
    <mergeCell ref="E21:F21"/>
    <mergeCell ref="G21:G22"/>
    <mergeCell ref="A9:A10"/>
    <mergeCell ref="B9:C9"/>
    <mergeCell ref="D9:D10"/>
    <mergeCell ref="E9:F9"/>
    <mergeCell ref="G9:G10"/>
    <mergeCell ref="B43:G43"/>
    <mergeCell ref="A44:A45"/>
    <mergeCell ref="B44:C44"/>
    <mergeCell ref="D44:D45"/>
    <mergeCell ref="A6:G6"/>
    <mergeCell ref="B32:G32"/>
    <mergeCell ref="A33:A34"/>
    <mergeCell ref="B33:C33"/>
    <mergeCell ref="D33:D34"/>
    <mergeCell ref="E33:F33"/>
    <mergeCell ref="G33:G34"/>
    <mergeCell ref="B8:G8"/>
    <mergeCell ref="B20:G20"/>
    <mergeCell ref="A21:A22"/>
    <mergeCell ref="B21:C21"/>
    <mergeCell ref="D21:D22"/>
    <mergeCell ref="B71:G71"/>
    <mergeCell ref="A72:A73"/>
    <mergeCell ref="B72:C72"/>
    <mergeCell ref="D72:D73"/>
    <mergeCell ref="E72:F72"/>
    <mergeCell ref="G72:G73"/>
    <mergeCell ref="B80:G80"/>
    <mergeCell ref="A81:A82"/>
    <mergeCell ref="B81:C81"/>
    <mergeCell ref="D81:D82"/>
    <mergeCell ref="E81:F81"/>
    <mergeCell ref="G81:G82"/>
    <mergeCell ref="B88:G88"/>
    <mergeCell ref="A89:A90"/>
    <mergeCell ref="B89:C89"/>
    <mergeCell ref="D89:D90"/>
    <mergeCell ref="E89:F89"/>
    <mergeCell ref="G89:G9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C63"/>
  <sheetViews>
    <sheetView workbookViewId="0">
      <selection activeCell="G13" sqref="G13"/>
    </sheetView>
  </sheetViews>
  <sheetFormatPr baseColWidth="10" defaultRowHeight="15" x14ac:dyDescent="0.25"/>
  <cols>
    <col min="1" max="1" width="29.28515625" customWidth="1"/>
    <col min="2" max="2" width="14.7109375" customWidth="1"/>
    <col min="3" max="3" width="23.42578125" customWidth="1"/>
  </cols>
  <sheetData>
    <row r="5" spans="1:3" ht="15.75" thickBot="1" x14ac:dyDescent="0.3"/>
    <row r="6" spans="1:3" ht="15.75" thickBot="1" x14ac:dyDescent="0.3">
      <c r="A6" s="86" t="s">
        <v>92</v>
      </c>
      <c r="B6" s="87"/>
      <c r="C6" s="88"/>
    </row>
    <row r="7" spans="1:3" x14ac:dyDescent="0.25">
      <c r="A7" s="21" t="s">
        <v>9</v>
      </c>
      <c r="B7" s="22" t="s">
        <v>10</v>
      </c>
      <c r="C7" s="23" t="s">
        <v>11</v>
      </c>
    </row>
    <row r="8" spans="1:3" x14ac:dyDescent="0.25">
      <c r="A8" s="19" t="s">
        <v>62</v>
      </c>
      <c r="B8" s="24">
        <v>73215</v>
      </c>
      <c r="C8" s="25">
        <f>B8/$B$13*100</f>
        <v>2.706400212327567</v>
      </c>
    </row>
    <row r="9" spans="1:3" x14ac:dyDescent="0.25">
      <c r="A9" s="19" t="s">
        <v>61</v>
      </c>
      <c r="B9" s="24">
        <v>70466</v>
      </c>
      <c r="C9" s="25">
        <f t="shared" ref="C9:C13" si="0">B9/$B$13*100</f>
        <v>2.6047831368145098</v>
      </c>
    </row>
    <row r="10" spans="1:3" x14ac:dyDescent="0.25">
      <c r="A10" s="19" t="s">
        <v>64</v>
      </c>
      <c r="B10" s="24">
        <v>53185</v>
      </c>
      <c r="C10" s="25">
        <f t="shared" si="0"/>
        <v>1.9659891455663683</v>
      </c>
    </row>
    <row r="11" spans="1:3" x14ac:dyDescent="0.25">
      <c r="A11" s="19" t="s">
        <v>63</v>
      </c>
      <c r="B11" s="24">
        <v>52307</v>
      </c>
      <c r="C11" s="25">
        <f t="shared" si="0"/>
        <v>1.9335337827797314</v>
      </c>
    </row>
    <row r="12" spans="1:3" x14ac:dyDescent="0.25">
      <c r="A12" s="19" t="s">
        <v>65</v>
      </c>
      <c r="B12" s="24">
        <v>43732</v>
      </c>
      <c r="C12" s="25">
        <f t="shared" si="0"/>
        <v>1.6165580015776708</v>
      </c>
    </row>
    <row r="13" spans="1:3" x14ac:dyDescent="0.25">
      <c r="A13" s="51" t="s">
        <v>12</v>
      </c>
      <c r="B13" s="59">
        <v>2705254</v>
      </c>
      <c r="C13" s="60">
        <f t="shared" si="0"/>
        <v>100</v>
      </c>
    </row>
    <row r="15" spans="1:3" ht="15.75" thickBot="1" x14ac:dyDescent="0.3"/>
    <row r="16" spans="1:3" ht="15.75" thickBot="1" x14ac:dyDescent="0.3">
      <c r="A16" s="86" t="s">
        <v>93</v>
      </c>
      <c r="B16" s="87"/>
      <c r="C16" s="88"/>
    </row>
    <row r="17" spans="1:3" x14ac:dyDescent="0.25">
      <c r="A17" s="21" t="s">
        <v>9</v>
      </c>
      <c r="B17" s="22" t="s">
        <v>10</v>
      </c>
      <c r="C17" s="23" t="s">
        <v>11</v>
      </c>
    </row>
    <row r="18" spans="1:3" x14ac:dyDescent="0.25">
      <c r="A18" s="19" t="s">
        <v>62</v>
      </c>
      <c r="B18" s="24">
        <v>73215</v>
      </c>
      <c r="C18" s="36">
        <f>B18/$B$23</f>
        <v>9.6886889205015383E-2</v>
      </c>
    </row>
    <row r="19" spans="1:3" x14ac:dyDescent="0.25">
      <c r="A19" s="19" t="s">
        <v>63</v>
      </c>
      <c r="B19" s="24">
        <v>52307</v>
      </c>
      <c r="C19" s="36">
        <f t="shared" ref="C19:C22" si="1">B19/$B$23</f>
        <v>6.9218910245806731E-2</v>
      </c>
    </row>
    <row r="20" spans="1:3" x14ac:dyDescent="0.25">
      <c r="A20" s="19" t="s">
        <v>66</v>
      </c>
      <c r="B20" s="24">
        <v>37357</v>
      </c>
      <c r="C20" s="36">
        <f t="shared" si="1"/>
        <v>4.943527310020842E-2</v>
      </c>
    </row>
    <row r="21" spans="1:3" x14ac:dyDescent="0.25">
      <c r="A21" s="19" t="s">
        <v>98</v>
      </c>
      <c r="B21" s="24">
        <v>25979</v>
      </c>
      <c r="C21" s="36">
        <f t="shared" si="1"/>
        <v>3.4378535746187183E-2</v>
      </c>
    </row>
    <row r="22" spans="1:3" x14ac:dyDescent="0.25">
      <c r="A22" s="19" t="s">
        <v>99</v>
      </c>
      <c r="B22" s="24">
        <v>25958</v>
      </c>
      <c r="C22" s="36">
        <f t="shared" si="1"/>
        <v>3.4350746021768616E-2</v>
      </c>
    </row>
    <row r="23" spans="1:3" x14ac:dyDescent="0.25">
      <c r="A23" s="51" t="s">
        <v>12</v>
      </c>
      <c r="B23" s="59">
        <v>755675</v>
      </c>
      <c r="C23" s="60">
        <f t="shared" ref="C23" si="2">B23/$B$23*100</f>
        <v>100</v>
      </c>
    </row>
    <row r="25" spans="1:3" ht="15.75" thickBot="1" x14ac:dyDescent="0.3"/>
    <row r="26" spans="1:3" ht="15.75" thickBot="1" x14ac:dyDescent="0.3">
      <c r="A26" s="86" t="s">
        <v>94</v>
      </c>
      <c r="B26" s="87"/>
      <c r="C26" s="88"/>
    </row>
    <row r="27" spans="1:3" x14ac:dyDescent="0.25">
      <c r="A27" s="21" t="s">
        <v>9</v>
      </c>
      <c r="B27" s="22" t="s">
        <v>10</v>
      </c>
      <c r="C27" s="23" t="s">
        <v>11</v>
      </c>
    </row>
    <row r="28" spans="1:3" x14ac:dyDescent="0.25">
      <c r="A28" s="19" t="s">
        <v>61</v>
      </c>
      <c r="B28" s="24">
        <v>70466</v>
      </c>
      <c r="C28" s="25">
        <f>B28/$B$33*100</f>
        <v>7.1933221927658453</v>
      </c>
    </row>
    <row r="29" spans="1:3" x14ac:dyDescent="0.25">
      <c r="A29" s="19" t="s">
        <v>64</v>
      </c>
      <c r="B29" s="24">
        <v>53185</v>
      </c>
      <c r="C29" s="25">
        <f t="shared" ref="C29:C33" si="3">B29/$B$33*100</f>
        <v>5.4292402126167438</v>
      </c>
    </row>
    <row r="30" spans="1:3" x14ac:dyDescent="0.25">
      <c r="A30" s="19" t="s">
        <v>65</v>
      </c>
      <c r="B30" s="24">
        <v>43732</v>
      </c>
      <c r="C30" s="25">
        <f t="shared" si="3"/>
        <v>4.4642574593993691</v>
      </c>
    </row>
    <row r="31" spans="1:3" x14ac:dyDescent="0.25">
      <c r="A31" s="19" t="s">
        <v>67</v>
      </c>
      <c r="B31" s="24">
        <v>34166</v>
      </c>
      <c r="C31" s="25">
        <f t="shared" si="3"/>
        <v>3.4877394209695147</v>
      </c>
    </row>
    <row r="32" spans="1:3" x14ac:dyDescent="0.25">
      <c r="A32" s="19" t="s">
        <v>68</v>
      </c>
      <c r="B32" s="24">
        <v>32521</v>
      </c>
      <c r="C32" s="25">
        <f t="shared" si="3"/>
        <v>3.3198142512834283</v>
      </c>
    </row>
    <row r="33" spans="1:3" x14ac:dyDescent="0.25">
      <c r="A33" s="51" t="s">
        <v>12</v>
      </c>
      <c r="B33" s="59">
        <v>979603</v>
      </c>
      <c r="C33" s="60">
        <f t="shared" si="3"/>
        <v>100</v>
      </c>
    </row>
    <row r="35" spans="1:3" ht="15.75" thickBot="1" x14ac:dyDescent="0.3"/>
    <row r="36" spans="1:3" ht="15.75" thickBot="1" x14ac:dyDescent="0.3">
      <c r="A36" s="86" t="s">
        <v>95</v>
      </c>
      <c r="B36" s="87"/>
      <c r="C36" s="88"/>
    </row>
    <row r="37" spans="1:3" x14ac:dyDescent="0.25">
      <c r="A37" s="21" t="s">
        <v>9</v>
      </c>
      <c r="B37" s="22" t="s">
        <v>10</v>
      </c>
      <c r="C37" s="23" t="s">
        <v>11</v>
      </c>
    </row>
    <row r="38" spans="1:3" x14ac:dyDescent="0.25">
      <c r="A38" s="19" t="s">
        <v>69</v>
      </c>
      <c r="B38" s="24">
        <v>38499</v>
      </c>
      <c r="C38" s="25">
        <f>B38/$B$43*100</f>
        <v>12.79312808413777</v>
      </c>
    </row>
    <row r="39" spans="1:3" x14ac:dyDescent="0.25">
      <c r="A39" s="19" t="s">
        <v>71</v>
      </c>
      <c r="B39" s="24">
        <v>21259</v>
      </c>
      <c r="C39" s="25">
        <f t="shared" ref="C39:C43" si="4">B39/$B$43*100</f>
        <v>7.0643162144649176</v>
      </c>
    </row>
    <row r="40" spans="1:3" x14ac:dyDescent="0.25">
      <c r="A40" s="19" t="s">
        <v>70</v>
      </c>
      <c r="B40" s="24">
        <v>19755</v>
      </c>
      <c r="C40" s="25">
        <f t="shared" si="4"/>
        <v>6.5645405153936895</v>
      </c>
    </row>
    <row r="41" spans="1:3" x14ac:dyDescent="0.25">
      <c r="A41" s="19" t="s">
        <v>72</v>
      </c>
      <c r="B41" s="24">
        <v>14331</v>
      </c>
      <c r="C41" s="25">
        <f t="shared" si="4"/>
        <v>4.7621579410836228</v>
      </c>
    </row>
    <row r="42" spans="1:3" x14ac:dyDescent="0.25">
      <c r="A42" s="19" t="s">
        <v>73</v>
      </c>
      <c r="B42" s="24">
        <v>10554</v>
      </c>
      <c r="C42" s="25">
        <f t="shared" si="4"/>
        <v>3.5070696329772209</v>
      </c>
    </row>
    <row r="43" spans="1:3" x14ac:dyDescent="0.25">
      <c r="A43" s="51" t="s">
        <v>12</v>
      </c>
      <c r="B43" s="59">
        <v>300935</v>
      </c>
      <c r="C43" s="60">
        <f t="shared" si="4"/>
        <v>100</v>
      </c>
    </row>
    <row r="45" spans="1:3" ht="15.75" thickBot="1" x14ac:dyDescent="0.3"/>
    <row r="46" spans="1:3" ht="15.75" thickBot="1" x14ac:dyDescent="0.3">
      <c r="A46" s="86" t="s">
        <v>96</v>
      </c>
      <c r="B46" s="87"/>
      <c r="C46" s="88"/>
    </row>
    <row r="47" spans="1:3" x14ac:dyDescent="0.25">
      <c r="A47" s="21" t="s">
        <v>9</v>
      </c>
      <c r="B47" s="22" t="s">
        <v>10</v>
      </c>
      <c r="C47" s="23" t="s">
        <v>11</v>
      </c>
    </row>
    <row r="48" spans="1:3" x14ac:dyDescent="0.25">
      <c r="A48" s="19" t="s">
        <v>75</v>
      </c>
      <c r="B48" s="24">
        <v>24840</v>
      </c>
      <c r="C48" s="25">
        <f>B48/$B$53*100</f>
        <v>14.044213263979193</v>
      </c>
    </row>
    <row r="49" spans="1:3" x14ac:dyDescent="0.25">
      <c r="A49" s="19" t="s">
        <v>74</v>
      </c>
      <c r="B49" s="24">
        <v>24081</v>
      </c>
      <c r="C49" s="25">
        <f t="shared" ref="C49:C53" si="5">B49/$B$53*100</f>
        <v>13.615084525357608</v>
      </c>
    </row>
    <row r="50" spans="1:3" x14ac:dyDescent="0.25">
      <c r="A50" s="19" t="s">
        <v>76</v>
      </c>
      <c r="B50" s="24">
        <v>13317</v>
      </c>
      <c r="C50" s="25">
        <f t="shared" si="5"/>
        <v>7.5292587776332898</v>
      </c>
    </row>
    <row r="51" spans="1:3" x14ac:dyDescent="0.25">
      <c r="A51" s="19" t="s">
        <v>77</v>
      </c>
      <c r="B51" s="24">
        <v>10523</v>
      </c>
      <c r="C51" s="25">
        <f t="shared" si="5"/>
        <v>5.9495674789393345</v>
      </c>
    </row>
    <row r="52" spans="1:3" x14ac:dyDescent="0.25">
      <c r="A52" s="19" t="s">
        <v>78</v>
      </c>
      <c r="B52" s="24">
        <v>7973</v>
      </c>
      <c r="C52" s="25">
        <f t="shared" si="5"/>
        <v>4.5078306100525811</v>
      </c>
    </row>
    <row r="53" spans="1:3" x14ac:dyDescent="0.25">
      <c r="A53" s="51" t="s">
        <v>12</v>
      </c>
      <c r="B53" s="59">
        <v>176870</v>
      </c>
      <c r="C53" s="60">
        <f t="shared" si="5"/>
        <v>100</v>
      </c>
    </row>
    <row r="55" spans="1:3" ht="15.75" thickBot="1" x14ac:dyDescent="0.3"/>
    <row r="56" spans="1:3" ht="15.75" thickBot="1" x14ac:dyDescent="0.3">
      <c r="A56" s="86" t="s">
        <v>97</v>
      </c>
      <c r="B56" s="87"/>
      <c r="C56" s="88"/>
    </row>
    <row r="57" spans="1:3" x14ac:dyDescent="0.25">
      <c r="A57" s="21" t="s">
        <v>9</v>
      </c>
      <c r="B57" s="22" t="s">
        <v>10</v>
      </c>
      <c r="C57" s="23" t="s">
        <v>11</v>
      </c>
    </row>
    <row r="58" spans="1:3" x14ac:dyDescent="0.25">
      <c r="A58" s="19" t="s">
        <v>79</v>
      </c>
      <c r="B58" s="24">
        <v>12424</v>
      </c>
      <c r="C58" s="25">
        <f>B58/$B$63*100</f>
        <v>9.4366421838565362</v>
      </c>
    </row>
    <row r="59" spans="1:3" x14ac:dyDescent="0.25">
      <c r="A59" s="19" t="s">
        <v>80</v>
      </c>
      <c r="B59" s="24">
        <v>10492</v>
      </c>
      <c r="C59" s="25">
        <f t="shared" ref="C59:C63" si="6">B59/$B$63*100</f>
        <v>7.969192674905246</v>
      </c>
    </row>
    <row r="60" spans="1:3" x14ac:dyDescent="0.25">
      <c r="A60" s="19" t="s">
        <v>81</v>
      </c>
      <c r="B60" s="24">
        <v>10103</v>
      </c>
      <c r="C60" s="25">
        <f t="shared" si="6"/>
        <v>7.6737279445832733</v>
      </c>
    </row>
    <row r="61" spans="1:3" x14ac:dyDescent="0.25">
      <c r="A61" s="19" t="s">
        <v>100</v>
      </c>
      <c r="B61" s="24">
        <v>9313</v>
      </c>
      <c r="C61" s="25">
        <f t="shared" si="6"/>
        <v>7.0736838907160271</v>
      </c>
    </row>
    <row r="62" spans="1:3" x14ac:dyDescent="0.25">
      <c r="A62" s="19" t="s">
        <v>82</v>
      </c>
      <c r="B62" s="24">
        <v>8882</v>
      </c>
      <c r="C62" s="25">
        <f t="shared" si="6"/>
        <v>6.7463180841125041</v>
      </c>
    </row>
    <row r="63" spans="1:3" x14ac:dyDescent="0.25">
      <c r="A63" s="51" t="s">
        <v>12</v>
      </c>
      <c r="B63" s="59">
        <v>131657</v>
      </c>
      <c r="C63" s="60">
        <f t="shared" si="6"/>
        <v>100</v>
      </c>
    </row>
  </sheetData>
  <mergeCells count="6">
    <mergeCell ref="A56:C56"/>
    <mergeCell ref="A6:C6"/>
    <mergeCell ref="A16:C16"/>
    <mergeCell ref="A26:C26"/>
    <mergeCell ref="A36:C36"/>
    <mergeCell ref="A46:C46"/>
  </mergeCells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SABER ZOUBIDA</cp:lastModifiedBy>
  <dcterms:created xsi:type="dcterms:W3CDTF">2020-03-12T10:26:06Z</dcterms:created>
  <dcterms:modified xsi:type="dcterms:W3CDTF">2026-04-13T14:04:07Z</dcterms:modified>
</cp:coreProperties>
</file>