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.saber\Desktop\"/>
    </mc:Choice>
  </mc:AlternateContent>
  <xr:revisionPtr revIDLastSave="0" documentId="13_ncr:1_{EF4E16E5-1174-43A7-89F4-E5380CCFF8F0}" xr6:coauthVersionLast="47" xr6:coauthVersionMax="47" xr10:uidLastSave="{00000000-0000-0000-0000-000000000000}"/>
  <bookViews>
    <workbookView xWindow="-120" yWindow="-120" windowWidth="20730" windowHeight="11040" tabRatio="622" xr2:uid="{00000000-000D-0000-FFFF-FFFF00000000}"/>
  </bookViews>
  <sheets>
    <sheet name="Trafic aérien par aéroport" sheetId="3" r:id="rId1"/>
    <sheet name="Ventilation nat-inter" sheetId="4" r:id="rId2"/>
    <sheet name="Ventilation par région" sheetId="6" r:id="rId3"/>
    <sheet name="Top 5 des routes" sheetId="5" r:id="rId4"/>
  </sheets>
  <externalReferences>
    <externalReference r:id="rId5"/>
  </externalReferences>
  <definedNames>
    <definedName name="_xlnm._FilterDatabase" localSheetId="0" hidden="1">'Trafic aérien par aéroport'!$A$9:$S$33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3" i="6" l="1"/>
  <c r="D66" i="6"/>
  <c r="D58" i="6"/>
  <c r="D49" i="6"/>
  <c r="D38" i="6"/>
  <c r="Q10" i="4"/>
  <c r="Q26" i="4"/>
  <c r="Q27" i="4"/>
  <c r="Q29" i="4"/>
  <c r="I26" i="4"/>
  <c r="I27" i="4"/>
  <c r="I29" i="4"/>
  <c r="I30" i="4"/>
  <c r="S23" i="3"/>
  <c r="S29" i="3"/>
  <c r="P20" i="3"/>
  <c r="P21" i="3"/>
  <c r="P23" i="3"/>
  <c r="M31" i="3"/>
  <c r="J31" i="3"/>
  <c r="J32" i="3"/>
  <c r="G31" i="3"/>
  <c r="D31" i="3"/>
  <c r="D32" i="3"/>
  <c r="G36" i="6"/>
  <c r="G37" i="6"/>
  <c r="G38" i="6"/>
  <c r="G39" i="6"/>
  <c r="G35" i="6"/>
  <c r="G92" i="6"/>
  <c r="D92" i="6"/>
  <c r="D37" i="6"/>
  <c r="G94" i="6"/>
  <c r="G93" i="6"/>
  <c r="G91" i="6"/>
  <c r="G90" i="6"/>
  <c r="D94" i="6"/>
  <c r="D93" i="6"/>
  <c r="D91" i="6"/>
  <c r="D90" i="6"/>
  <c r="G84" i="6"/>
  <c r="G83" i="6"/>
  <c r="G82" i="6"/>
  <c r="D84" i="6"/>
  <c r="D82" i="6"/>
  <c r="G76" i="6"/>
  <c r="G75" i="6"/>
  <c r="G74" i="6"/>
  <c r="G73" i="6"/>
  <c r="D76" i="6"/>
  <c r="D75" i="6"/>
  <c r="D74" i="6"/>
  <c r="D73" i="6"/>
  <c r="G67" i="6"/>
  <c r="G66" i="6"/>
  <c r="G65" i="6"/>
  <c r="D67" i="6"/>
  <c r="D65" i="6"/>
  <c r="G59" i="6"/>
  <c r="G58" i="6"/>
  <c r="G57" i="6"/>
  <c r="G56" i="6"/>
  <c r="D59" i="6"/>
  <c r="D57" i="6"/>
  <c r="D56" i="6"/>
  <c r="G50" i="6"/>
  <c r="G49" i="6"/>
  <c r="G48" i="6"/>
  <c r="G47" i="6"/>
  <c r="G46" i="6"/>
  <c r="D47" i="6"/>
  <c r="D48" i="6"/>
  <c r="D50" i="6"/>
  <c r="D46" i="6"/>
  <c r="G40" i="6"/>
  <c r="D36" i="6"/>
  <c r="D39" i="6"/>
  <c r="D40" i="6"/>
  <c r="D35" i="6"/>
  <c r="G29" i="6"/>
  <c r="G28" i="6"/>
  <c r="G27" i="6"/>
  <c r="G26" i="6"/>
  <c r="G25" i="6"/>
  <c r="G24" i="6"/>
  <c r="G23" i="6"/>
  <c r="D29" i="6"/>
  <c r="D24" i="6"/>
  <c r="D25" i="6"/>
  <c r="D26" i="6"/>
  <c r="D27" i="6"/>
  <c r="D28" i="6"/>
  <c r="D23" i="6"/>
  <c r="D17" i="6"/>
  <c r="D12" i="6"/>
  <c r="D13" i="6"/>
  <c r="D14" i="6"/>
  <c r="D15" i="6"/>
  <c r="D16" i="6"/>
  <c r="D11" i="6"/>
  <c r="G17" i="6"/>
  <c r="G12" i="6"/>
  <c r="G13" i="6"/>
  <c r="G14" i="6"/>
  <c r="G15" i="6"/>
  <c r="G16" i="6"/>
  <c r="G11" i="6"/>
  <c r="Q30" i="4"/>
  <c r="P25" i="4"/>
  <c r="P26" i="4"/>
  <c r="H25" i="4"/>
  <c r="H26" i="4"/>
  <c r="S20" i="3" l="1"/>
  <c r="S21" i="3"/>
  <c r="J27" i="3"/>
  <c r="D27" i="3"/>
  <c r="D28" i="3"/>
  <c r="D29" i="3"/>
  <c r="C19" i="5" l="1"/>
  <c r="C20" i="5"/>
  <c r="C21" i="5"/>
  <c r="C22" i="5"/>
  <c r="C23" i="5"/>
  <c r="C18" i="5"/>
  <c r="I21" i="4" l="1"/>
  <c r="I22" i="4"/>
  <c r="I23" i="4"/>
  <c r="I24" i="4"/>
  <c r="Q13" i="4" l="1"/>
  <c r="H24" i="4"/>
  <c r="P13" i="4" l="1"/>
  <c r="P18" i="4"/>
  <c r="H17" i="4"/>
  <c r="H15" i="4"/>
  <c r="H13" i="4"/>
  <c r="H18" i="4"/>
  <c r="I10" i="4"/>
  <c r="I16" i="4"/>
  <c r="I17" i="4"/>
  <c r="I15" i="4"/>
  <c r="I13" i="4"/>
  <c r="I18" i="4"/>
  <c r="P13" i="3" l="1"/>
  <c r="P12" i="3"/>
  <c r="S13" i="3"/>
  <c r="S12" i="3"/>
  <c r="S18" i="3"/>
  <c r="S19" i="3"/>
  <c r="S17" i="3"/>
  <c r="S15" i="3"/>
  <c r="P19" i="3"/>
  <c r="P17" i="3"/>
  <c r="P15" i="3"/>
  <c r="M15" i="3"/>
  <c r="J15" i="3"/>
  <c r="G15" i="3"/>
  <c r="D15" i="3"/>
  <c r="I12" i="4" l="1"/>
  <c r="I14" i="4"/>
  <c r="H14" i="4"/>
  <c r="S16" i="3"/>
  <c r="S14" i="3"/>
  <c r="P16" i="3"/>
  <c r="P14" i="3"/>
  <c r="M29" i="3"/>
  <c r="J29" i="3"/>
  <c r="G29" i="3"/>
  <c r="M27" i="3" l="1"/>
  <c r="G27" i="3"/>
  <c r="P18" i="3" l="1"/>
  <c r="P23" i="4" l="1"/>
  <c r="H23" i="4"/>
  <c r="P10" i="4" l="1"/>
  <c r="H10" i="4"/>
  <c r="I19" i="4" l="1"/>
  <c r="I11" i="4"/>
  <c r="I20" i="4"/>
  <c r="I31" i="4"/>
  <c r="H16" i="4"/>
  <c r="H12" i="4"/>
  <c r="H22" i="4"/>
  <c r="H19" i="4"/>
  <c r="H21" i="4"/>
  <c r="H11" i="4"/>
  <c r="H20" i="4"/>
  <c r="H31" i="4"/>
  <c r="Q31" i="4"/>
  <c r="Q20" i="4"/>
  <c r="Q11" i="4"/>
  <c r="Q21" i="4"/>
  <c r="Q14" i="4"/>
  <c r="Q18" i="4"/>
  <c r="Q19" i="4"/>
  <c r="Q22" i="4"/>
  <c r="Q15" i="4"/>
  <c r="Q17" i="4"/>
  <c r="Q12" i="4"/>
  <c r="Q16" i="4"/>
  <c r="Q23" i="4"/>
  <c r="Q24" i="4"/>
  <c r="P24" i="4"/>
  <c r="P16" i="4"/>
  <c r="P12" i="4"/>
  <c r="P17" i="4"/>
  <c r="P15" i="4"/>
  <c r="P22" i="4"/>
  <c r="P19" i="4"/>
  <c r="P14" i="4"/>
  <c r="P21" i="4"/>
  <c r="P11" i="4"/>
  <c r="P20" i="4"/>
  <c r="P31" i="4"/>
  <c r="S33" i="3"/>
  <c r="P33" i="3"/>
  <c r="M33" i="3"/>
  <c r="M25" i="3"/>
  <c r="M12" i="3"/>
  <c r="M17" i="3"/>
  <c r="M14" i="3"/>
  <c r="M26" i="3"/>
  <c r="M23" i="3"/>
  <c r="M22" i="3"/>
  <c r="M18" i="3"/>
  <c r="M24" i="3"/>
  <c r="M32" i="3"/>
  <c r="M16" i="3"/>
  <c r="M28" i="3"/>
  <c r="M19" i="3"/>
  <c r="M13" i="3"/>
  <c r="M21" i="3"/>
  <c r="M20" i="3"/>
  <c r="J33" i="3"/>
  <c r="J25" i="3"/>
  <c r="J12" i="3"/>
  <c r="J17" i="3"/>
  <c r="J14" i="3"/>
  <c r="J26" i="3"/>
  <c r="J23" i="3"/>
  <c r="J22" i="3"/>
  <c r="J18" i="3"/>
  <c r="J24" i="3"/>
  <c r="J16" i="3"/>
  <c r="J28" i="3"/>
  <c r="J19" i="3"/>
  <c r="J13" i="3"/>
  <c r="J21" i="3"/>
  <c r="J20" i="3"/>
  <c r="G33" i="3"/>
  <c r="G25" i="3"/>
  <c r="G12" i="3"/>
  <c r="G17" i="3"/>
  <c r="G14" i="3"/>
  <c r="G26" i="3"/>
  <c r="G23" i="3"/>
  <c r="G22" i="3"/>
  <c r="G18" i="3"/>
  <c r="G24" i="3"/>
  <c r="G32" i="3"/>
  <c r="G16" i="3"/>
  <c r="G28" i="3"/>
  <c r="G19" i="3"/>
  <c r="G13" i="3"/>
  <c r="G21" i="3"/>
  <c r="G20" i="3"/>
  <c r="D21" i="3"/>
  <c r="D13" i="3"/>
  <c r="D19" i="3"/>
  <c r="D16" i="3"/>
  <c r="D24" i="3"/>
  <c r="D18" i="3"/>
  <c r="D22" i="3"/>
  <c r="D23" i="3"/>
  <c r="D26" i="3"/>
  <c r="D14" i="3"/>
  <c r="D17" i="3"/>
  <c r="D12" i="3"/>
  <c r="D25" i="3"/>
  <c r="D33" i="3"/>
  <c r="D20" i="3"/>
  <c r="C59" i="5" l="1"/>
  <c r="C60" i="5"/>
  <c r="C61" i="5"/>
  <c r="C62" i="5"/>
  <c r="C63" i="5"/>
  <c r="C58" i="5"/>
  <c r="C49" i="5"/>
  <c r="C50" i="5"/>
  <c r="C51" i="5"/>
  <c r="C52" i="5"/>
  <c r="C53" i="5"/>
  <c r="C48" i="5"/>
  <c r="C39" i="5"/>
  <c r="C40" i="5"/>
  <c r="C41" i="5"/>
  <c r="C42" i="5"/>
  <c r="C43" i="5"/>
  <c r="C38" i="5"/>
  <c r="C29" i="5"/>
  <c r="C30" i="5"/>
  <c r="C31" i="5"/>
  <c r="C32" i="5"/>
  <c r="C33" i="5"/>
  <c r="C28" i="5"/>
  <c r="C9" i="5"/>
  <c r="C10" i="5"/>
  <c r="C11" i="5"/>
  <c r="C12" i="5"/>
  <c r="C13" i="5"/>
  <c r="C8" i="5"/>
</calcChain>
</file>

<file path=xl/sharedStrings.xml><?xml version="1.0" encoding="utf-8"?>
<sst xmlns="http://schemas.openxmlformats.org/spreadsheetml/2006/main" count="243" uniqueCount="101">
  <si>
    <t>MOUVEMENTS</t>
  </si>
  <si>
    <t>PASSAGERS</t>
  </si>
  <si>
    <t>FRET (tonnes)</t>
  </si>
  <si>
    <t xml:space="preserve">TOTAL </t>
  </si>
  <si>
    <t xml:space="preserve">CUMUL </t>
  </si>
  <si>
    <t>AEROPORT</t>
  </si>
  <si>
    <t>INTERNATIONAL</t>
  </si>
  <si>
    <t>NATIONAL</t>
  </si>
  <si>
    <t>TOTAL</t>
  </si>
  <si>
    <t>ROUTES AERIENNES</t>
  </si>
  <si>
    <t>Passagers</t>
  </si>
  <si>
    <t>Part %</t>
  </si>
  <si>
    <t>TOTAL INTERNATIONAL</t>
  </si>
  <si>
    <t>EUROPE</t>
  </si>
  <si>
    <t>AMERIQUE DU SUD</t>
  </si>
  <si>
    <t>Total International</t>
  </si>
  <si>
    <t xml:space="preserve">MOYEN ET EXTREME ORIENT </t>
  </si>
  <si>
    <t>AFRIQUE</t>
  </si>
  <si>
    <t xml:space="preserve">AMERIQUE DU NORD </t>
  </si>
  <si>
    <t>PAYS DU MAGHREB</t>
  </si>
  <si>
    <t>Trafic Global</t>
  </si>
  <si>
    <t>Trafic CMN</t>
  </si>
  <si>
    <t>Trafic RAK</t>
  </si>
  <si>
    <t>Trafic AGA</t>
  </si>
  <si>
    <t>Trafic TNG</t>
  </si>
  <si>
    <t>Trafic FEZ</t>
  </si>
  <si>
    <t>AUTRES</t>
  </si>
  <si>
    <t>Trafic OUD</t>
  </si>
  <si>
    <t>Trafic NDR</t>
  </si>
  <si>
    <t>Trafic RBT</t>
  </si>
  <si>
    <t>MOYEN ET EXTREME ORIENT</t>
  </si>
  <si>
    <t>AFRIQUE (AUTRES RELATIONS)</t>
  </si>
  <si>
    <t>AMERIQUE DU NORD</t>
  </si>
  <si>
    <t>AUTRES PAYS DU MAGHREB</t>
  </si>
  <si>
    <t>Total général</t>
  </si>
  <si>
    <t>Trafic aérien commercial par aéroport</t>
  </si>
  <si>
    <t>MOHAMMED V</t>
  </si>
  <si>
    <t>MARRAKECH</t>
  </si>
  <si>
    <t>AGADIR</t>
  </si>
  <si>
    <t>TANGER</t>
  </si>
  <si>
    <t>FES</t>
  </si>
  <si>
    <t>RABAT-SALE</t>
  </si>
  <si>
    <t>OUJDA</t>
  </si>
  <si>
    <t>NADOR</t>
  </si>
  <si>
    <t>TETOUAN</t>
  </si>
  <si>
    <t>DAKHLA</t>
  </si>
  <si>
    <t>LAAYOUNE</t>
  </si>
  <si>
    <t>ESSAOUIRA</t>
  </si>
  <si>
    <t>OUARZAZATE</t>
  </si>
  <si>
    <t>ALHOCEIMA</t>
  </si>
  <si>
    <t>ERRACHIDIA</t>
  </si>
  <si>
    <t>BENI-MELLAL</t>
  </si>
  <si>
    <t>GUELMIM</t>
  </si>
  <si>
    <t>TAN-TAN</t>
  </si>
  <si>
    <t>ZAGORA</t>
  </si>
  <si>
    <t>BENSLIMANE</t>
  </si>
  <si>
    <t>Février et Cumul à fin Février 2026/2025</t>
  </si>
  <si>
    <t>Var 26-25</t>
  </si>
  <si>
    <t>Février</t>
  </si>
  <si>
    <t>Var Cumul 26-25</t>
  </si>
  <si>
    <t>Ventilation du trafic aérien des passagers en national, international et par aéroport au titre du mois de Février et le Cumul à fin Février 2026-2025</t>
  </si>
  <si>
    <t>Variation Février 26/25</t>
  </si>
  <si>
    <t>Trafic aérien international des passagers par secteur géographique et par aéroport Février et Cumul à fin Février 2025-2026</t>
  </si>
  <si>
    <t>Cumul à fin Février</t>
  </si>
  <si>
    <t>Var Février 26/25</t>
  </si>
  <si>
    <t>Var Cumul 26/25</t>
  </si>
  <si>
    <t>TOP 5 des Routes Aériennes internationales Février 2026</t>
  </si>
  <si>
    <t>TOP 5 des Routes Aériennes internationales à CMN -Février 2026</t>
  </si>
  <si>
    <t>TOP 5 des Routes Aériennes internationales à RAK - Février 2026</t>
  </si>
  <si>
    <t>TOP 5 des Routes Aériennes internationales à AGA - Février 2026</t>
  </si>
  <si>
    <t>TOP 5 des Routes Aériennes internationales à TNG - Février 2026</t>
  </si>
  <si>
    <t>Cumul à fin Février 2025</t>
  </si>
  <si>
    <t>Cumul à fin Février 2026</t>
  </si>
  <si>
    <t>Variation Cumul 26/25</t>
  </si>
  <si>
    <t>TOP 5 des Routes Aériennes internationales à FEZ - Février 2026</t>
  </si>
  <si>
    <t>Es-smara</t>
  </si>
  <si>
    <t>MARRAKECH-PARIS-ORLY</t>
  </si>
  <si>
    <t>MED V-JEDDAH</t>
  </si>
  <si>
    <t>MED V-PARIS-ORLY</t>
  </si>
  <si>
    <t>MARRAKECH-LONDRES-GATW.</t>
  </si>
  <si>
    <t>MARRAKECH-PARIS-CDG</t>
  </si>
  <si>
    <t>MED V-PARIS-CDG</t>
  </si>
  <si>
    <t>MED V-DUBAI</t>
  </si>
  <si>
    <t>MED V-DOHA-H.I.A</t>
  </si>
  <si>
    <t>MARRAKECH-MADRID</t>
  </si>
  <si>
    <t>MARRAKECH-MILAN</t>
  </si>
  <si>
    <t>AGADIR-PARIS-ORLY</t>
  </si>
  <si>
    <t>AGADIR-MANCHESTER</t>
  </si>
  <si>
    <t>AGADIR-LONDRES-GATW.</t>
  </si>
  <si>
    <t>AGADIR-CHARLEROI</t>
  </si>
  <si>
    <t>AGADIR-NANTES</t>
  </si>
  <si>
    <t>TANGER-BARCELONE</t>
  </si>
  <si>
    <t>TANGER-MADRID</t>
  </si>
  <si>
    <t>TANGER-BRUXELLES</t>
  </si>
  <si>
    <t>TANGER-CHARLEROI</t>
  </si>
  <si>
    <t>TANGER-PARIS-ORLY</t>
  </si>
  <si>
    <t>FES-PARIS-ORLY</t>
  </si>
  <si>
    <t>FES-MARSEILLE</t>
  </si>
  <si>
    <t>FES-TOULOUSE</t>
  </si>
  <si>
    <t>FES-BARCELONE</t>
  </si>
  <si>
    <t>FES-MILAN-BERGAMO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</si>
</sst>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6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2" fontId="4" fillId="0" borderId="0" xfId="0" applyNumberFormat="1" applyFont="1" applyBorder="1" applyAlignment="1"/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top" wrapText="1"/>
    </xf>
    <xf numFmtId="3" fontId="4" fillId="0" borderId="1" xfId="1" applyNumberFormat="1" applyFont="1" applyFill="1" applyBorder="1" applyAlignment="1">
      <alignment horizontal="right"/>
    </xf>
    <xf numFmtId="10" fontId="7" fillId="0" borderId="1" xfId="2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3" fontId="4" fillId="2" borderId="1" xfId="1" applyNumberFormat="1" applyFont="1" applyFill="1" applyBorder="1" applyAlignment="1">
      <alignment horizontal="right"/>
    </xf>
    <xf numFmtId="2" fontId="4" fillId="2" borderId="1" xfId="1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5" fillId="0" borderId="0" xfId="0" applyFont="1" applyFill="1"/>
    <xf numFmtId="0" fontId="8" fillId="0" borderId="0" xfId="0" applyFont="1"/>
    <xf numFmtId="0" fontId="0" fillId="0" borderId="7" xfId="0" applyBorder="1" applyAlignment="1">
      <alignment horizontal="left"/>
    </xf>
    <xf numFmtId="3" fontId="0" fillId="0" borderId="7" xfId="0" applyNumberFormat="1" applyBorder="1"/>
    <xf numFmtId="0" fontId="9" fillId="0" borderId="7" xfId="0" applyFont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3" fontId="11" fillId="0" borderId="7" xfId="0" applyNumberFormat="1" applyFont="1" applyBorder="1" applyAlignment="1">
      <alignment horizontal="right" vertical="center"/>
    </xf>
    <xf numFmtId="3" fontId="11" fillId="4" borderId="7" xfId="0" applyNumberFormat="1" applyFont="1" applyFill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4" borderId="7" xfId="0" applyFont="1" applyFill="1" applyBorder="1" applyAlignment="1">
      <alignment horizontal="right" vertical="center"/>
    </xf>
    <xf numFmtId="10" fontId="12" fillId="0" borderId="7" xfId="0" applyNumberFormat="1" applyFont="1" applyFill="1" applyBorder="1" applyAlignment="1">
      <alignment horizontal="right" vertical="center"/>
    </xf>
    <xf numFmtId="9" fontId="0" fillId="0" borderId="0" xfId="2" applyFont="1"/>
    <xf numFmtId="9" fontId="5" fillId="0" borderId="0" xfId="2" applyFont="1"/>
    <xf numFmtId="3" fontId="0" fillId="0" borderId="0" xfId="0" applyNumberFormat="1"/>
    <xf numFmtId="10" fontId="0" fillId="0" borderId="7" xfId="2" applyNumberFormat="1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/>
    </xf>
    <xf numFmtId="17" fontId="13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3" fontId="13" fillId="0" borderId="1" xfId="1" applyNumberFormat="1" applyFont="1" applyFill="1" applyBorder="1" applyAlignment="1">
      <alignment horizontal="right"/>
    </xf>
    <xf numFmtId="10" fontId="15" fillId="0" borderId="1" xfId="2" applyNumberFormat="1" applyFont="1" applyFill="1" applyBorder="1" applyAlignment="1">
      <alignment horizontal="right"/>
    </xf>
    <xf numFmtId="3" fontId="13" fillId="3" borderId="1" xfId="1" applyNumberFormat="1" applyFont="1" applyFill="1" applyBorder="1" applyAlignment="1">
      <alignment horizontal="right"/>
    </xf>
    <xf numFmtId="3" fontId="13" fillId="2" borderId="1" xfId="1" applyNumberFormat="1" applyFont="1" applyFill="1" applyBorder="1" applyAlignment="1">
      <alignment horizontal="right"/>
    </xf>
    <xf numFmtId="2" fontId="13" fillId="2" borderId="1" xfId="1" applyNumberFormat="1" applyFont="1" applyFill="1" applyBorder="1" applyAlignment="1">
      <alignment horizontal="right"/>
    </xf>
    <xf numFmtId="4" fontId="13" fillId="0" borderId="1" xfId="0" applyNumberFormat="1" applyFont="1" applyBorder="1" applyAlignment="1">
      <alignment horizontal="right"/>
    </xf>
    <xf numFmtId="4" fontId="13" fillId="0" borderId="1" xfId="0" applyNumberFormat="1" applyFont="1" applyFill="1" applyBorder="1" applyAlignment="1">
      <alignment horizontal="right"/>
    </xf>
    <xf numFmtId="3" fontId="13" fillId="5" borderId="1" xfId="1" applyNumberFormat="1" applyFont="1" applyFill="1" applyBorder="1" applyAlignment="1">
      <alignment horizontal="right"/>
    </xf>
    <xf numFmtId="10" fontId="13" fillId="5" borderId="1" xfId="2" applyNumberFormat="1" applyFont="1" applyFill="1" applyBorder="1" applyAlignment="1">
      <alignment horizontal="right"/>
    </xf>
    <xf numFmtId="4" fontId="13" fillId="5" borderId="1" xfId="1" applyNumberFormat="1" applyFont="1" applyFill="1" applyBorder="1" applyAlignment="1">
      <alignment horizontal="right"/>
    </xf>
    <xf numFmtId="0" fontId="10" fillId="5" borderId="7" xfId="0" applyFont="1" applyFill="1" applyBorder="1" applyAlignment="1">
      <alignment horizontal="right"/>
    </xf>
    <xf numFmtId="0" fontId="10" fillId="5" borderId="7" xfId="0" applyFont="1" applyFill="1" applyBorder="1" applyAlignment="1">
      <alignment horizontal="left"/>
    </xf>
    <xf numFmtId="3" fontId="10" fillId="5" borderId="7" xfId="0" applyNumberFormat="1" applyFont="1" applyFill="1" applyBorder="1"/>
    <xf numFmtId="10" fontId="10" fillId="5" borderId="7" xfId="2" applyNumberFormat="1" applyFont="1" applyFill="1" applyBorder="1"/>
    <xf numFmtId="0" fontId="10" fillId="5" borderId="7" xfId="0" applyFont="1" applyFill="1" applyBorder="1" applyAlignment="1">
      <alignment horizontal="center" vertical="center"/>
    </xf>
    <xf numFmtId="3" fontId="16" fillId="5" borderId="7" xfId="0" applyNumberFormat="1" applyFont="1" applyFill="1" applyBorder="1" applyAlignment="1">
      <alignment horizontal="right" vertical="center"/>
    </xf>
    <xf numFmtId="10" fontId="16" fillId="5" borderId="7" xfId="0" applyNumberFormat="1" applyFont="1" applyFill="1" applyBorder="1" applyAlignment="1">
      <alignment horizontal="right" vertical="center"/>
    </xf>
    <xf numFmtId="0" fontId="16" fillId="5" borderId="7" xfId="0" applyFont="1" applyFill="1" applyBorder="1" applyAlignment="1">
      <alignment vertical="center"/>
    </xf>
    <xf numFmtId="0" fontId="17" fillId="0" borderId="7" xfId="0" applyFont="1" applyBorder="1" applyAlignment="1">
      <alignment vertical="center"/>
    </xf>
    <xf numFmtId="3" fontId="10" fillId="5" borderId="7" xfId="0" applyNumberFormat="1" applyFont="1" applyFill="1" applyBorder="1" applyAlignment="1">
      <alignment horizontal="center"/>
    </xf>
    <xf numFmtId="2" fontId="10" fillId="5" borderId="7" xfId="0" applyNumberFormat="1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shrinkToFit="1"/>
    </xf>
    <xf numFmtId="0" fontId="14" fillId="5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/>
    </xf>
    <xf numFmtId="17" fontId="10" fillId="5" borderId="7" xfId="0" applyNumberFormat="1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/>
    </xf>
    <xf numFmtId="0" fontId="16" fillId="5" borderId="7" xfId="0" applyFont="1" applyFill="1" applyBorder="1" applyAlignment="1">
      <alignment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vertical="center" wrapText="1"/>
    </xf>
    <xf numFmtId="0" fontId="16" fillId="5" borderId="13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/>
    <xf numFmtId="0" fontId="0" fillId="6" borderId="0" xfId="0" applyFill="1"/>
    <xf numFmtId="10" fontId="0" fillId="6" borderId="7" xfId="2" applyNumberFormat="1" applyFont="1" applyFill="1" applyBorder="1"/>
  </cellXfs>
  <cellStyles count="3">
    <cellStyle name="Milliers 3" xfId="1" xr:uid="{00000000-0005-0000-0000-000000000000}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DES MOUVEMENTS D'AVIONS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aéro'!$B$9:$B$25</c:f>
              <c:numCache>
                <c:formatCode>General</c:formatCode>
                <c:ptCount val="17"/>
                <c:pt idx="0">
                  <c:v>6433</c:v>
                </c:pt>
                <c:pt idx="1">
                  <c:v>1120</c:v>
                </c:pt>
                <c:pt idx="2">
                  <c:v>2009</c:v>
                </c:pt>
                <c:pt idx="3">
                  <c:v>809</c:v>
                </c:pt>
                <c:pt idx="4">
                  <c:v>359</c:v>
                </c:pt>
                <c:pt idx="5">
                  <c:v>498</c:v>
                </c:pt>
                <c:pt idx="6">
                  <c:v>592</c:v>
                </c:pt>
                <c:pt idx="7">
                  <c:v>218</c:v>
                </c:pt>
                <c:pt idx="8">
                  <c:v>142</c:v>
                </c:pt>
                <c:pt idx="9">
                  <c:v>94</c:v>
                </c:pt>
                <c:pt idx="10">
                  <c:v>32</c:v>
                </c:pt>
                <c:pt idx="11">
                  <c:v>60</c:v>
                </c:pt>
                <c:pt idx="12">
                  <c:v>16</c:v>
                </c:pt>
                <c:pt idx="13">
                  <c:v>0</c:v>
                </c:pt>
                <c:pt idx="14">
                  <c:v>16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B-4F49-85E5-E109C798FD21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aéro'!$C$9:$C$25</c:f>
              <c:numCache>
                <c:formatCode>General</c:formatCode>
                <c:ptCount val="17"/>
                <c:pt idx="0">
                  <c:v>6367</c:v>
                </c:pt>
                <c:pt idx="1">
                  <c:v>1146</c:v>
                </c:pt>
                <c:pt idx="2">
                  <c:v>2068</c:v>
                </c:pt>
                <c:pt idx="3">
                  <c:v>622</c:v>
                </c:pt>
                <c:pt idx="4">
                  <c:v>399</c:v>
                </c:pt>
                <c:pt idx="5">
                  <c:v>412</c:v>
                </c:pt>
                <c:pt idx="6">
                  <c:v>471</c:v>
                </c:pt>
                <c:pt idx="7">
                  <c:v>258</c:v>
                </c:pt>
                <c:pt idx="8">
                  <c:v>120</c:v>
                </c:pt>
                <c:pt idx="9">
                  <c:v>88</c:v>
                </c:pt>
                <c:pt idx="10">
                  <c:v>30</c:v>
                </c:pt>
                <c:pt idx="11">
                  <c:v>74</c:v>
                </c:pt>
                <c:pt idx="12">
                  <c:v>16</c:v>
                </c:pt>
                <c:pt idx="13">
                  <c:v>26</c:v>
                </c:pt>
                <c:pt idx="15">
                  <c:v>2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B-4F49-85E5-E109C798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276496"/>
        <c:axId val="458274536"/>
      </c:barChart>
      <c:catAx>
        <c:axId val="458276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8274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8274536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MOUVEMENTS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82764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DU TRAFIC PASSAGERS COMMERCIAUX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aéro'!$J$9:$J$25</c:f>
              <c:numCache>
                <c:formatCode>General</c:formatCode>
                <c:ptCount val="17"/>
                <c:pt idx="0">
                  <c:v>666213</c:v>
                </c:pt>
                <c:pt idx="1">
                  <c:v>136694</c:v>
                </c:pt>
                <c:pt idx="2">
                  <c:v>219397</c:v>
                </c:pt>
                <c:pt idx="3">
                  <c:v>80376</c:v>
                </c:pt>
                <c:pt idx="4">
                  <c:v>39391</c:v>
                </c:pt>
                <c:pt idx="5">
                  <c:v>48434</c:v>
                </c:pt>
                <c:pt idx="6">
                  <c:v>61291</c:v>
                </c:pt>
                <c:pt idx="7">
                  <c:v>8807</c:v>
                </c:pt>
                <c:pt idx="8">
                  <c:v>5221</c:v>
                </c:pt>
                <c:pt idx="9">
                  <c:v>6749</c:v>
                </c:pt>
                <c:pt idx="10">
                  <c:v>2630</c:v>
                </c:pt>
                <c:pt idx="11">
                  <c:v>3670</c:v>
                </c:pt>
                <c:pt idx="12">
                  <c:v>318</c:v>
                </c:pt>
                <c:pt idx="13">
                  <c:v>0</c:v>
                </c:pt>
                <c:pt idx="14">
                  <c:v>274</c:v>
                </c:pt>
                <c:pt idx="16">
                  <c:v>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F-4343-ABDA-934565E6DEE6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aéro'!$K$9:$K$25</c:f>
              <c:numCache>
                <c:formatCode>General</c:formatCode>
                <c:ptCount val="17"/>
                <c:pt idx="0">
                  <c:v>623971</c:v>
                </c:pt>
                <c:pt idx="1">
                  <c:v>141789</c:v>
                </c:pt>
                <c:pt idx="2">
                  <c:v>230824</c:v>
                </c:pt>
                <c:pt idx="3">
                  <c:v>61869</c:v>
                </c:pt>
                <c:pt idx="4">
                  <c:v>36673</c:v>
                </c:pt>
                <c:pt idx="5">
                  <c:v>33850</c:v>
                </c:pt>
                <c:pt idx="6">
                  <c:v>50240</c:v>
                </c:pt>
                <c:pt idx="7">
                  <c:v>8999</c:v>
                </c:pt>
                <c:pt idx="8">
                  <c:v>3791</c:v>
                </c:pt>
                <c:pt idx="9">
                  <c:v>6393</c:v>
                </c:pt>
                <c:pt idx="10">
                  <c:v>3416</c:v>
                </c:pt>
                <c:pt idx="11">
                  <c:v>3203</c:v>
                </c:pt>
                <c:pt idx="12">
                  <c:v>217</c:v>
                </c:pt>
                <c:pt idx="13">
                  <c:v>731</c:v>
                </c:pt>
                <c:pt idx="15">
                  <c:v>6</c:v>
                </c:pt>
                <c:pt idx="16">
                  <c:v>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9F-4343-ABDA-934565E6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279240"/>
        <c:axId val="458280808"/>
      </c:barChart>
      <c:catAx>
        <c:axId val="458279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8280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8280808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PASSAGERS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8279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381000</xdr:colOff>
          <xdr:row>33</xdr:row>
          <xdr:rowOff>0</xdr:rowOff>
        </xdr:from>
        <xdr:to>
          <xdr:col>3</xdr:col>
          <xdr:colOff>504825</xdr:colOff>
          <xdr:row>33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76200</xdr:colOff>
      <xdr:row>33</xdr:row>
      <xdr:rowOff>0</xdr:rowOff>
    </xdr:from>
    <xdr:to>
      <xdr:col>3</xdr:col>
      <xdr:colOff>504825</xdr:colOff>
      <xdr:row>33</xdr:row>
      <xdr:rowOff>0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848475"/>
          <a:ext cx="428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333375</xdr:colOff>
      <xdr:row>33</xdr:row>
      <xdr:rowOff>0</xdr:rowOff>
    </xdr:from>
    <xdr:to>
      <xdr:col>3</xdr:col>
      <xdr:colOff>504825</xdr:colOff>
      <xdr:row>33</xdr:row>
      <xdr:rowOff>0</xdr:rowOff>
    </xdr:to>
    <xdr:pic>
      <xdr:nvPicPr>
        <xdr:cNvPr id="11" name="Picture 1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333375</xdr:colOff>
      <xdr:row>33</xdr:row>
      <xdr:rowOff>0</xdr:rowOff>
    </xdr:from>
    <xdr:to>
      <xdr:col>3</xdr:col>
      <xdr:colOff>504825</xdr:colOff>
      <xdr:row>33</xdr:row>
      <xdr:rowOff>0</xdr:rowOff>
    </xdr:to>
    <xdr:pic>
      <xdr:nvPicPr>
        <xdr:cNvPr id="12" name="Picture 1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pic>
      <xdr:nvPicPr>
        <xdr:cNvPr id="13" name="Picture 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84847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981075</xdr:colOff>
      <xdr:row>33</xdr:row>
      <xdr:rowOff>0</xdr:rowOff>
    </xdr:from>
    <xdr:to>
      <xdr:col>14</xdr:col>
      <xdr:colOff>333375</xdr:colOff>
      <xdr:row>33</xdr:row>
      <xdr:rowOff>0</xdr:rowOff>
    </xdr:to>
    <xdr:graphicFrame macro="">
      <xdr:nvGraphicFramePr>
        <xdr:cNvPr id="14" name="Graphique 2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33</xdr:row>
      <xdr:rowOff>0</xdr:rowOff>
    </xdr:from>
    <xdr:to>
      <xdr:col>14</xdr:col>
      <xdr:colOff>314325</xdr:colOff>
      <xdr:row>33</xdr:row>
      <xdr:rowOff>0</xdr:rowOff>
    </xdr:to>
    <xdr:graphicFrame macro="">
      <xdr:nvGraphicFramePr>
        <xdr:cNvPr id="15" name="Graphique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1206500</xdr:colOff>
      <xdr:row>3</xdr:row>
      <xdr:rowOff>95249</xdr:rowOff>
    </xdr:to>
    <xdr:pic>
      <xdr:nvPicPr>
        <xdr:cNvPr id="2" name="Image 2" descr="logo airports of moroc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6500" cy="66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1206500</xdr:colOff>
      <xdr:row>3</xdr:row>
      <xdr:rowOff>140073</xdr:rowOff>
    </xdr:to>
    <xdr:pic>
      <xdr:nvPicPr>
        <xdr:cNvPr id="3" name="Image 2" descr="logo airports of moroc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6500" cy="71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1206500</xdr:colOff>
      <xdr:row>3</xdr:row>
      <xdr:rowOff>140073</xdr:rowOff>
    </xdr:to>
    <xdr:pic>
      <xdr:nvPicPr>
        <xdr:cNvPr id="2" name="Image 2" descr="logo airports of moroc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6500" cy="71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1206500</xdr:colOff>
      <xdr:row>3</xdr:row>
      <xdr:rowOff>140073</xdr:rowOff>
    </xdr:to>
    <xdr:pic>
      <xdr:nvPicPr>
        <xdr:cNvPr id="2" name="Image 2" descr="logo airports of moroc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6500" cy="71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05F4~1.SAB/LOCALS~1/Temp/Rar$DI01.812/cumul%20juillet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au de bord par aéro"/>
      <sheetName val="trafic global par aer"/>
    </sheetNames>
    <sheetDataSet>
      <sheetData sheetId="0">
        <row r="7">
          <cell r="B7" t="str">
            <v>JUILLET</v>
          </cell>
          <cell r="C7" t="str">
            <v>JUILLET</v>
          </cell>
        </row>
        <row r="8">
          <cell r="B8">
            <v>2009</v>
          </cell>
          <cell r="C8">
            <v>2008</v>
          </cell>
        </row>
        <row r="9">
          <cell r="A9" t="str">
            <v xml:space="preserve">MED V      </v>
          </cell>
          <cell r="B9">
            <v>6433</v>
          </cell>
          <cell r="C9">
            <v>6367</v>
          </cell>
          <cell r="J9">
            <v>666213</v>
          </cell>
          <cell r="K9">
            <v>623971</v>
          </cell>
        </row>
        <row r="10">
          <cell r="A10" t="str">
            <v xml:space="preserve">AGADIR     </v>
          </cell>
          <cell r="B10">
            <v>1120</v>
          </cell>
          <cell r="C10">
            <v>1146</v>
          </cell>
          <cell r="J10">
            <v>136694</v>
          </cell>
          <cell r="K10">
            <v>141789</v>
          </cell>
        </row>
        <row r="11">
          <cell r="A11" t="str">
            <v xml:space="preserve">MARRAKECH  </v>
          </cell>
          <cell r="B11">
            <v>2009</v>
          </cell>
          <cell r="C11">
            <v>2068</v>
          </cell>
          <cell r="J11">
            <v>219397</v>
          </cell>
          <cell r="K11">
            <v>230824</v>
          </cell>
        </row>
        <row r="12">
          <cell r="A12" t="str">
            <v xml:space="preserve">TANGER     </v>
          </cell>
          <cell r="B12">
            <v>809</v>
          </cell>
          <cell r="C12">
            <v>622</v>
          </cell>
          <cell r="J12">
            <v>80376</v>
          </cell>
          <cell r="K12">
            <v>61869</v>
          </cell>
        </row>
        <row r="13">
          <cell r="A13" t="str">
            <v xml:space="preserve">RABAT-SALE </v>
          </cell>
          <cell r="B13">
            <v>359</v>
          </cell>
          <cell r="C13">
            <v>399</v>
          </cell>
          <cell r="J13">
            <v>39391</v>
          </cell>
          <cell r="K13">
            <v>36673</v>
          </cell>
        </row>
        <row r="14">
          <cell r="A14" t="str">
            <v xml:space="preserve">FES-SAISS  </v>
          </cell>
          <cell r="B14">
            <v>498</v>
          </cell>
          <cell r="C14">
            <v>412</v>
          </cell>
          <cell r="J14">
            <v>48434</v>
          </cell>
          <cell r="K14">
            <v>33850</v>
          </cell>
        </row>
        <row r="15">
          <cell r="A15" t="str">
            <v xml:space="preserve">OUJDA      </v>
          </cell>
          <cell r="B15">
            <v>592</v>
          </cell>
          <cell r="C15">
            <v>471</v>
          </cell>
          <cell r="J15">
            <v>61291</v>
          </cell>
          <cell r="K15">
            <v>50240</v>
          </cell>
        </row>
        <row r="16">
          <cell r="A16" t="str">
            <v xml:space="preserve">LAAYOUNE   </v>
          </cell>
          <cell r="B16">
            <v>218</v>
          </cell>
          <cell r="C16">
            <v>258</v>
          </cell>
          <cell r="J16">
            <v>8807</v>
          </cell>
          <cell r="K16">
            <v>8999</v>
          </cell>
        </row>
        <row r="17">
          <cell r="A17" t="str">
            <v xml:space="preserve">OUARZAZATE </v>
          </cell>
          <cell r="B17">
            <v>142</v>
          </cell>
          <cell r="C17">
            <v>120</v>
          </cell>
          <cell r="J17">
            <v>5221</v>
          </cell>
          <cell r="K17">
            <v>3791</v>
          </cell>
        </row>
        <row r="18">
          <cell r="A18" t="str">
            <v xml:space="preserve">AL-HOCEIMA </v>
          </cell>
          <cell r="B18">
            <v>94</v>
          </cell>
          <cell r="C18">
            <v>88</v>
          </cell>
          <cell r="J18">
            <v>6749</v>
          </cell>
          <cell r="K18">
            <v>6393</v>
          </cell>
        </row>
        <row r="19">
          <cell r="A19" t="str">
            <v xml:space="preserve">TETOUAN    </v>
          </cell>
          <cell r="B19">
            <v>32</v>
          </cell>
          <cell r="C19">
            <v>30</v>
          </cell>
          <cell r="J19">
            <v>2630</v>
          </cell>
          <cell r="K19">
            <v>3416</v>
          </cell>
        </row>
        <row r="20">
          <cell r="A20" t="str">
            <v xml:space="preserve">DAKHLA     </v>
          </cell>
          <cell r="B20">
            <v>60</v>
          </cell>
          <cell r="C20">
            <v>74</v>
          </cell>
          <cell r="J20">
            <v>3670</v>
          </cell>
          <cell r="K20">
            <v>3203</v>
          </cell>
        </row>
        <row r="21">
          <cell r="A21" t="str">
            <v xml:space="preserve">ERRACHIDIA </v>
          </cell>
          <cell r="B21">
            <v>16</v>
          </cell>
          <cell r="C21">
            <v>16</v>
          </cell>
          <cell r="J21">
            <v>318</v>
          </cell>
          <cell r="K21">
            <v>217</v>
          </cell>
        </row>
        <row r="22">
          <cell r="A22" t="str">
            <v xml:space="preserve">TAN-TAN    </v>
          </cell>
          <cell r="B22">
            <v>0</v>
          </cell>
          <cell r="C22">
            <v>26</v>
          </cell>
          <cell r="J22">
            <v>0</v>
          </cell>
          <cell r="K22">
            <v>731</v>
          </cell>
        </row>
        <row r="23">
          <cell r="A23" t="str">
            <v>GUELMIM</v>
          </cell>
          <cell r="B23">
            <v>16</v>
          </cell>
          <cell r="J23">
            <v>274</v>
          </cell>
        </row>
        <row r="24">
          <cell r="A24" t="str">
            <v xml:space="preserve">BENSLIMANE </v>
          </cell>
          <cell r="C24">
            <v>2</v>
          </cell>
          <cell r="K24">
            <v>6</v>
          </cell>
        </row>
        <row r="25">
          <cell r="A25" t="str">
            <v xml:space="preserve">ESSAOUIRA  </v>
          </cell>
          <cell r="B25">
            <v>70</v>
          </cell>
          <cell r="C25">
            <v>70</v>
          </cell>
          <cell r="J25">
            <v>2754</v>
          </cell>
          <cell r="K25">
            <v>2727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36"/>
  <sheetViews>
    <sheetView tabSelected="1" zoomScale="68" zoomScaleNormal="68" workbookViewId="0">
      <selection activeCell="F4" sqref="F4"/>
    </sheetView>
  </sheetViews>
  <sheetFormatPr baseColWidth="10" defaultColWidth="20.7109375" defaultRowHeight="15" x14ac:dyDescent="0.2"/>
  <cols>
    <col min="1" max="1" width="23.28515625" style="8" customWidth="1"/>
    <col min="2" max="3" width="11.7109375" style="8" customWidth="1"/>
    <col min="4" max="4" width="14.7109375" style="8" customWidth="1"/>
    <col min="5" max="5" width="15" style="8" customWidth="1"/>
    <col min="6" max="6" width="13" style="8" customWidth="1"/>
    <col min="7" max="7" width="17.28515625" style="9" customWidth="1"/>
    <col min="8" max="9" width="14.5703125" style="8" customWidth="1"/>
    <col min="10" max="10" width="17.140625" style="8" customWidth="1"/>
    <col min="11" max="11" width="15.7109375" style="8" customWidth="1"/>
    <col min="12" max="12" width="17.140625" style="8" customWidth="1"/>
    <col min="13" max="13" width="14" style="8" customWidth="1"/>
    <col min="14" max="14" width="13.28515625" style="9" customWidth="1"/>
    <col min="15" max="15" width="11.42578125" style="8" customWidth="1"/>
    <col min="16" max="16" width="17.140625" style="8" customWidth="1"/>
    <col min="17" max="17" width="16" style="8" customWidth="1"/>
    <col min="18" max="18" width="13.85546875" style="9" customWidth="1"/>
    <col min="19" max="19" width="15.140625" style="8" customWidth="1"/>
    <col min="20" max="16384" width="20.7109375" style="8"/>
  </cols>
  <sheetData>
    <row r="3" spans="1:19" ht="18" customHeight="1" x14ac:dyDescent="0.2"/>
    <row r="4" spans="1:19" ht="18.75" customHeight="1" x14ac:dyDescent="0.25">
      <c r="A4" s="1"/>
      <c r="B4" s="2"/>
      <c r="C4" s="3"/>
      <c r="D4" s="3"/>
      <c r="E4" s="4"/>
      <c r="F4" s="4"/>
      <c r="G4" s="5"/>
      <c r="H4" s="6"/>
      <c r="I4" s="6"/>
      <c r="J4" s="6"/>
      <c r="K4" s="6"/>
      <c r="L4" s="6"/>
      <c r="M4" s="6"/>
      <c r="N4" s="7"/>
      <c r="O4" s="6"/>
      <c r="P4" s="6"/>
    </row>
    <row r="5" spans="1:19" ht="15.75" x14ac:dyDescent="0.25">
      <c r="A5" s="1"/>
      <c r="B5" s="2"/>
      <c r="C5" s="3"/>
      <c r="D5" s="3"/>
      <c r="E5" s="4"/>
      <c r="F5" s="4"/>
      <c r="G5" s="5"/>
      <c r="H5" s="6"/>
      <c r="I5" s="6"/>
      <c r="J5" s="6"/>
      <c r="K5" s="6"/>
      <c r="L5" s="6"/>
      <c r="M5" s="6"/>
      <c r="N5" s="7"/>
      <c r="O5" s="6"/>
      <c r="P5" s="6"/>
    </row>
    <row r="6" spans="1:19" ht="18.75" x14ac:dyDescent="0.3">
      <c r="A6" s="66" t="s">
        <v>35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</row>
    <row r="7" spans="1:19" ht="18.75" x14ac:dyDescent="0.3">
      <c r="A7" s="66" t="s">
        <v>56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</row>
    <row r="8" spans="1:19" ht="16.5" thickBot="1" x14ac:dyDescent="0.3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</row>
    <row r="9" spans="1:19" ht="16.5" thickBot="1" x14ac:dyDescent="0.3">
      <c r="A9" s="65" t="s">
        <v>5</v>
      </c>
      <c r="B9" s="68" t="s">
        <v>1</v>
      </c>
      <c r="C9" s="68"/>
      <c r="D9" s="68"/>
      <c r="E9" s="68"/>
      <c r="F9" s="68"/>
      <c r="G9" s="68"/>
      <c r="H9" s="68" t="s">
        <v>0</v>
      </c>
      <c r="I9" s="68"/>
      <c r="J9" s="68"/>
      <c r="K9" s="68"/>
      <c r="L9" s="68"/>
      <c r="M9" s="68"/>
      <c r="N9" s="68" t="s">
        <v>2</v>
      </c>
      <c r="O9" s="68"/>
      <c r="P9" s="68"/>
      <c r="Q9" s="68"/>
      <c r="R9" s="68"/>
      <c r="S9" s="68"/>
    </row>
    <row r="10" spans="1:19" s="10" customFormat="1" ht="16.5" customHeight="1" thickBot="1" x14ac:dyDescent="0.3">
      <c r="A10" s="65"/>
      <c r="B10" s="63" t="s">
        <v>58</v>
      </c>
      <c r="C10" s="64"/>
      <c r="D10" s="61" t="s">
        <v>57</v>
      </c>
      <c r="E10" s="63" t="s">
        <v>4</v>
      </c>
      <c r="F10" s="64"/>
      <c r="G10" s="61" t="s">
        <v>59</v>
      </c>
      <c r="H10" s="63" t="s">
        <v>58</v>
      </c>
      <c r="I10" s="64"/>
      <c r="J10" s="61" t="s">
        <v>57</v>
      </c>
      <c r="K10" s="63" t="s">
        <v>4</v>
      </c>
      <c r="L10" s="64"/>
      <c r="M10" s="61" t="s">
        <v>59</v>
      </c>
      <c r="N10" s="63" t="s">
        <v>58</v>
      </c>
      <c r="O10" s="64"/>
      <c r="P10" s="61" t="s">
        <v>57</v>
      </c>
      <c r="Q10" s="63" t="s">
        <v>4</v>
      </c>
      <c r="R10" s="64"/>
      <c r="S10" s="61" t="s">
        <v>59</v>
      </c>
    </row>
    <row r="11" spans="1:19" ht="31.5" customHeight="1" thickBot="1" x14ac:dyDescent="0.3">
      <c r="A11" s="65"/>
      <c r="B11" s="37">
        <v>2026</v>
      </c>
      <c r="C11" s="37">
        <v>2025</v>
      </c>
      <c r="D11" s="62"/>
      <c r="E11" s="38">
        <v>46054</v>
      </c>
      <c r="F11" s="38">
        <v>45689</v>
      </c>
      <c r="G11" s="62"/>
      <c r="H11" s="37">
        <v>2026</v>
      </c>
      <c r="I11" s="37">
        <v>2025</v>
      </c>
      <c r="J11" s="62"/>
      <c r="K11" s="38">
        <v>46054</v>
      </c>
      <c r="L11" s="38">
        <v>45689</v>
      </c>
      <c r="M11" s="62"/>
      <c r="N11" s="37">
        <v>2026</v>
      </c>
      <c r="O11" s="37">
        <v>2025</v>
      </c>
      <c r="P11" s="62"/>
      <c r="Q11" s="38">
        <v>46054</v>
      </c>
      <c r="R11" s="38">
        <v>45689</v>
      </c>
      <c r="S11" s="62"/>
    </row>
    <row r="12" spans="1:19" ht="16.5" thickBot="1" x14ac:dyDescent="0.3">
      <c r="A12" s="85" t="s">
        <v>36</v>
      </c>
      <c r="B12" s="11">
        <v>820416</v>
      </c>
      <c r="C12" s="11">
        <v>808359</v>
      </c>
      <c r="D12" s="12">
        <f t="shared" ref="D12:D32" si="0">(B12-C12)/C12</f>
        <v>1.4915402686182747E-2</v>
      </c>
      <c r="E12" s="13">
        <v>1883441</v>
      </c>
      <c r="F12" s="13">
        <v>1687261</v>
      </c>
      <c r="G12" s="12">
        <f t="shared" ref="G12:G32" si="1">(E12-F12)/F12</f>
        <v>0.11627128227345977</v>
      </c>
      <c r="H12" s="14">
        <v>6877</v>
      </c>
      <c r="I12" s="14">
        <v>6136</v>
      </c>
      <c r="J12" s="12">
        <f t="shared" ref="J12:J29" si="2">(H12-I12)/I12</f>
        <v>0.12076271186440678</v>
      </c>
      <c r="K12" s="14">
        <v>15135</v>
      </c>
      <c r="L12" s="14">
        <v>13194</v>
      </c>
      <c r="M12" s="12">
        <f t="shared" ref="M12:M32" si="3">(K12-L12)/L12</f>
        <v>0.14711232378353797</v>
      </c>
      <c r="N12" s="15">
        <v>10737.522999999994</v>
      </c>
      <c r="O12" s="15">
        <v>8157.5199999999995</v>
      </c>
      <c r="P12" s="12">
        <f t="shared" ref="P12:P32" si="4">(N12-O12)/O12</f>
        <v>0.31627296040953556</v>
      </c>
      <c r="Q12" s="16">
        <v>19436.804000000011</v>
      </c>
      <c r="R12" s="16">
        <v>16489.529999999995</v>
      </c>
      <c r="S12" s="12">
        <f t="shared" ref="S12:S32" si="5">(Q12-R12)/R12</f>
        <v>0.17873608283559425</v>
      </c>
    </row>
    <row r="13" spans="1:19" ht="16.5" thickBot="1" x14ac:dyDescent="0.3">
      <c r="A13" s="86" t="s">
        <v>37</v>
      </c>
      <c r="B13" s="40">
        <v>899058</v>
      </c>
      <c r="C13" s="40">
        <v>836792</v>
      </c>
      <c r="D13" s="41">
        <f t="shared" si="0"/>
        <v>7.4410367211923636E-2</v>
      </c>
      <c r="E13" s="42">
        <v>1769912</v>
      </c>
      <c r="F13" s="42">
        <v>1603193</v>
      </c>
      <c r="G13" s="41">
        <f t="shared" si="1"/>
        <v>0.10399184627178387</v>
      </c>
      <c r="H13" s="43">
        <v>5894</v>
      </c>
      <c r="I13" s="43">
        <v>5254</v>
      </c>
      <c r="J13" s="41">
        <f t="shared" si="2"/>
        <v>0.12181195279786829</v>
      </c>
      <c r="K13" s="43">
        <v>11925</v>
      </c>
      <c r="L13" s="43">
        <v>10417</v>
      </c>
      <c r="M13" s="41">
        <f t="shared" si="3"/>
        <v>0.14476336757223768</v>
      </c>
      <c r="N13" s="44">
        <v>112.77999999999999</v>
      </c>
      <c r="O13" s="44">
        <v>45.919999999999995</v>
      </c>
      <c r="P13" s="41">
        <f t="shared" si="4"/>
        <v>1.4560104529616724</v>
      </c>
      <c r="Q13" s="45">
        <v>217.51699999999994</v>
      </c>
      <c r="R13" s="45">
        <v>56.524000000000001</v>
      </c>
      <c r="S13" s="41">
        <f t="shared" si="5"/>
        <v>2.848223763357157</v>
      </c>
    </row>
    <row r="14" spans="1:19" ht="16.5" thickBot="1" x14ac:dyDescent="0.3">
      <c r="A14" s="85" t="s">
        <v>38</v>
      </c>
      <c r="B14" s="40">
        <v>312509</v>
      </c>
      <c r="C14" s="40">
        <v>298341</v>
      </c>
      <c r="D14" s="41">
        <f t="shared" si="0"/>
        <v>4.7489282398329426E-2</v>
      </c>
      <c r="E14" s="42">
        <v>615469</v>
      </c>
      <c r="F14" s="42">
        <v>570866</v>
      </c>
      <c r="G14" s="41">
        <f t="shared" si="1"/>
        <v>7.8132171122470076E-2</v>
      </c>
      <c r="H14" s="43">
        <v>2178</v>
      </c>
      <c r="I14" s="43">
        <v>1959</v>
      </c>
      <c r="J14" s="41">
        <f t="shared" si="2"/>
        <v>0.11179173047473201</v>
      </c>
      <c r="K14" s="43">
        <v>4420</v>
      </c>
      <c r="L14" s="40">
        <v>3881</v>
      </c>
      <c r="M14" s="41">
        <f t="shared" si="3"/>
        <v>0.13888173151249678</v>
      </c>
      <c r="N14" s="44">
        <v>207.56899999999999</v>
      </c>
      <c r="O14" s="44">
        <v>9.3879999999999999</v>
      </c>
      <c r="P14" s="41">
        <f t="shared" si="4"/>
        <v>21.110034086067319</v>
      </c>
      <c r="Q14" s="45">
        <v>221.39699999999988</v>
      </c>
      <c r="R14" s="46">
        <v>18.073</v>
      </c>
      <c r="S14" s="41">
        <f t="shared" si="5"/>
        <v>11.250152160681672</v>
      </c>
    </row>
    <row r="15" spans="1:19" ht="16.5" thickBot="1" x14ac:dyDescent="0.3">
      <c r="A15" s="86" t="s">
        <v>39</v>
      </c>
      <c r="B15" s="40">
        <v>175136</v>
      </c>
      <c r="C15" s="40">
        <v>184713</v>
      </c>
      <c r="D15" s="41">
        <f t="shared" si="0"/>
        <v>-5.1848002035590347E-2</v>
      </c>
      <c r="E15" s="42">
        <v>405256</v>
      </c>
      <c r="F15" s="42">
        <v>377916</v>
      </c>
      <c r="G15" s="41">
        <f t="shared" si="1"/>
        <v>7.2344118798886525E-2</v>
      </c>
      <c r="H15" s="43">
        <v>1659</v>
      </c>
      <c r="I15" s="43">
        <v>1395</v>
      </c>
      <c r="J15" s="41">
        <f t="shared" si="2"/>
        <v>0.18924731182795698</v>
      </c>
      <c r="K15" s="43">
        <v>3338</v>
      </c>
      <c r="L15" s="43">
        <v>2879</v>
      </c>
      <c r="M15" s="41">
        <f t="shared" si="3"/>
        <v>0.15943035776311218</v>
      </c>
      <c r="N15" s="44">
        <v>862.85</v>
      </c>
      <c r="O15" s="44">
        <v>248.79599999999996</v>
      </c>
      <c r="P15" s="41">
        <f t="shared" si="4"/>
        <v>2.4681023810672205</v>
      </c>
      <c r="Q15" s="45">
        <v>1147.8800000000003</v>
      </c>
      <c r="R15" s="45">
        <v>453.16399999999965</v>
      </c>
      <c r="S15" s="41">
        <f t="shared" si="5"/>
        <v>1.5330343981428385</v>
      </c>
    </row>
    <row r="16" spans="1:19" ht="16.5" thickBot="1" x14ac:dyDescent="0.3">
      <c r="A16" s="86" t="s">
        <v>41</v>
      </c>
      <c r="B16" s="40">
        <v>170102</v>
      </c>
      <c r="C16" s="40">
        <v>174099</v>
      </c>
      <c r="D16" s="41">
        <f t="shared" si="0"/>
        <v>-2.2958201942572903E-2</v>
      </c>
      <c r="E16" s="42">
        <v>376611</v>
      </c>
      <c r="F16" s="42">
        <v>347564</v>
      </c>
      <c r="G16" s="41">
        <f t="shared" si="1"/>
        <v>8.3573097328837276E-2</v>
      </c>
      <c r="H16" s="43">
        <v>1269</v>
      </c>
      <c r="I16" s="43">
        <v>1173</v>
      </c>
      <c r="J16" s="41">
        <f t="shared" si="2"/>
        <v>8.1841432225063945E-2</v>
      </c>
      <c r="K16" s="43">
        <v>2750</v>
      </c>
      <c r="L16" s="43">
        <v>2421</v>
      </c>
      <c r="M16" s="41">
        <f t="shared" si="3"/>
        <v>0.13589425857083851</v>
      </c>
      <c r="N16" s="44">
        <v>36.727999999999994</v>
      </c>
      <c r="O16" s="44">
        <v>25.610000000000003</v>
      </c>
      <c r="P16" s="41">
        <f t="shared" si="4"/>
        <v>0.43412729402577077</v>
      </c>
      <c r="Q16" s="45">
        <v>205.69500000000002</v>
      </c>
      <c r="R16" s="45">
        <v>112.81399999999996</v>
      </c>
      <c r="S16" s="41">
        <f t="shared" si="5"/>
        <v>0.8233109365858855</v>
      </c>
    </row>
    <row r="17" spans="1:19" ht="16.5" thickBot="1" x14ac:dyDescent="0.3">
      <c r="A17" s="86" t="s">
        <v>40</v>
      </c>
      <c r="B17" s="40">
        <v>132810</v>
      </c>
      <c r="C17" s="40">
        <v>145406</v>
      </c>
      <c r="D17" s="41">
        <f t="shared" si="0"/>
        <v>-8.662641156485977E-2</v>
      </c>
      <c r="E17" s="42">
        <v>279903</v>
      </c>
      <c r="F17" s="42">
        <v>289479</v>
      </c>
      <c r="G17" s="41">
        <f t="shared" si="1"/>
        <v>-3.3080119801436374E-2</v>
      </c>
      <c r="H17" s="43">
        <v>933</v>
      </c>
      <c r="I17" s="43">
        <v>984</v>
      </c>
      <c r="J17" s="41">
        <f t="shared" si="2"/>
        <v>-5.1829268292682924E-2</v>
      </c>
      <c r="K17" s="43">
        <v>1929</v>
      </c>
      <c r="L17" s="43">
        <v>1997</v>
      </c>
      <c r="M17" s="41">
        <f t="shared" si="3"/>
        <v>-3.4051076614922383E-2</v>
      </c>
      <c r="N17" s="44">
        <v>15.178999999999997</v>
      </c>
      <c r="O17" s="44">
        <v>15.392000000000003</v>
      </c>
      <c r="P17" s="41">
        <f t="shared" si="4"/>
        <v>-1.3838357588357995E-2</v>
      </c>
      <c r="Q17" s="45">
        <v>31.949999999999996</v>
      </c>
      <c r="R17" s="45">
        <v>26.734000000000005</v>
      </c>
      <c r="S17" s="41">
        <f t="shared" si="5"/>
        <v>0.195107353931323</v>
      </c>
    </row>
    <row r="18" spans="1:19" ht="16.5" thickBot="1" x14ac:dyDescent="0.3">
      <c r="A18" s="86" t="s">
        <v>43</v>
      </c>
      <c r="B18" s="40">
        <v>72709</v>
      </c>
      <c r="C18" s="40">
        <v>72392</v>
      </c>
      <c r="D18" s="41">
        <f t="shared" si="0"/>
        <v>4.3789368991048738E-3</v>
      </c>
      <c r="E18" s="40">
        <v>166708</v>
      </c>
      <c r="F18" s="40">
        <v>153400</v>
      </c>
      <c r="G18" s="41">
        <f t="shared" si="1"/>
        <v>8.6753585397653196E-2</v>
      </c>
      <c r="H18" s="43">
        <v>559</v>
      </c>
      <c r="I18" s="43">
        <v>486</v>
      </c>
      <c r="J18" s="41">
        <f t="shared" si="2"/>
        <v>0.15020576131687244</v>
      </c>
      <c r="K18" s="43">
        <v>1211</v>
      </c>
      <c r="L18" s="43">
        <v>1049</v>
      </c>
      <c r="M18" s="41">
        <f t="shared" si="3"/>
        <v>0.1544327931363203</v>
      </c>
      <c r="N18" s="44">
        <v>12.662000000000001</v>
      </c>
      <c r="O18" s="44">
        <v>0.34100000000000003</v>
      </c>
      <c r="P18" s="41">
        <f t="shared" si="4"/>
        <v>36.131964809384165</v>
      </c>
      <c r="Q18" s="45">
        <v>32.241999999999997</v>
      </c>
      <c r="R18" s="45">
        <v>0.34100000000000003</v>
      </c>
      <c r="S18" s="41">
        <f t="shared" si="5"/>
        <v>93.551319648093823</v>
      </c>
    </row>
    <row r="19" spans="1:19" s="17" customFormat="1" ht="16.5" thickBot="1" x14ac:dyDescent="0.3">
      <c r="A19" s="86" t="s">
        <v>42</v>
      </c>
      <c r="B19" s="40">
        <v>69555</v>
      </c>
      <c r="C19" s="40">
        <v>85084</v>
      </c>
      <c r="D19" s="41">
        <f t="shared" si="0"/>
        <v>-0.18251375111654364</v>
      </c>
      <c r="E19" s="42">
        <v>149612</v>
      </c>
      <c r="F19" s="42">
        <v>169384</v>
      </c>
      <c r="G19" s="41">
        <f t="shared" si="1"/>
        <v>-0.11672885278420631</v>
      </c>
      <c r="H19" s="43">
        <v>545</v>
      </c>
      <c r="I19" s="43">
        <v>614</v>
      </c>
      <c r="J19" s="41">
        <f t="shared" si="2"/>
        <v>-0.11237785016286644</v>
      </c>
      <c r="K19" s="43">
        <v>1124</v>
      </c>
      <c r="L19" s="43">
        <v>1250</v>
      </c>
      <c r="M19" s="41">
        <f t="shared" si="3"/>
        <v>-0.1008</v>
      </c>
      <c r="N19" s="44">
        <v>10.161999999999999</v>
      </c>
      <c r="O19" s="44">
        <v>7.4480000000000004</v>
      </c>
      <c r="P19" s="41">
        <f t="shared" si="4"/>
        <v>0.36439312567132098</v>
      </c>
      <c r="Q19" s="45">
        <v>23.937999999999999</v>
      </c>
      <c r="R19" s="45">
        <v>17.564999999999998</v>
      </c>
      <c r="S19" s="41">
        <f t="shared" si="5"/>
        <v>0.36282379732422443</v>
      </c>
    </row>
    <row r="20" spans="1:19" ht="16.5" thickBot="1" x14ac:dyDescent="0.3">
      <c r="A20" s="85" t="s">
        <v>45</v>
      </c>
      <c r="B20" s="40">
        <v>24969</v>
      </c>
      <c r="C20" s="40">
        <v>24923</v>
      </c>
      <c r="D20" s="41">
        <f t="shared" si="0"/>
        <v>1.8456847089034225E-3</v>
      </c>
      <c r="E20" s="42">
        <v>52548</v>
      </c>
      <c r="F20" s="42">
        <v>50233</v>
      </c>
      <c r="G20" s="41">
        <f t="shared" si="1"/>
        <v>4.6085242768697868E-2</v>
      </c>
      <c r="H20" s="43">
        <v>240</v>
      </c>
      <c r="I20" s="43">
        <v>237</v>
      </c>
      <c r="J20" s="41">
        <f t="shared" si="2"/>
        <v>1.2658227848101266E-2</v>
      </c>
      <c r="K20" s="43">
        <v>520</v>
      </c>
      <c r="L20" s="40">
        <v>492</v>
      </c>
      <c r="M20" s="41">
        <f t="shared" si="3"/>
        <v>5.6910569105691054E-2</v>
      </c>
      <c r="N20" s="44">
        <v>2.968</v>
      </c>
      <c r="O20" s="44">
        <v>6.3690000000000007</v>
      </c>
      <c r="P20" s="41">
        <f t="shared" si="4"/>
        <v>-0.53399277751609364</v>
      </c>
      <c r="Q20" s="45">
        <v>5.8059999999999992</v>
      </c>
      <c r="R20" s="46">
        <v>9.4649999999999999</v>
      </c>
      <c r="S20" s="41">
        <f t="shared" si="5"/>
        <v>-0.38658214474379299</v>
      </c>
    </row>
    <row r="21" spans="1:19" ht="16.5" thickBot="1" x14ac:dyDescent="0.3">
      <c r="A21" s="86" t="s">
        <v>46</v>
      </c>
      <c r="B21" s="40">
        <v>22802</v>
      </c>
      <c r="C21" s="40">
        <v>23846</v>
      </c>
      <c r="D21" s="41">
        <f t="shared" si="0"/>
        <v>-4.3780927618887862E-2</v>
      </c>
      <c r="E21" s="42">
        <v>49864</v>
      </c>
      <c r="F21" s="42">
        <v>47978</v>
      </c>
      <c r="G21" s="41">
        <f t="shared" si="1"/>
        <v>3.9309683604985615E-2</v>
      </c>
      <c r="H21" s="43">
        <v>230</v>
      </c>
      <c r="I21" s="43">
        <v>208</v>
      </c>
      <c r="J21" s="41">
        <f t="shared" si="2"/>
        <v>0.10576923076923077</v>
      </c>
      <c r="K21" s="43">
        <v>518</v>
      </c>
      <c r="L21" s="43">
        <v>445</v>
      </c>
      <c r="M21" s="41">
        <f t="shared" si="3"/>
        <v>0.16404494382022472</v>
      </c>
      <c r="N21" s="44">
        <v>20.007999999999999</v>
      </c>
      <c r="O21" s="44">
        <v>19.568000000000001</v>
      </c>
      <c r="P21" s="41">
        <f t="shared" si="4"/>
        <v>2.2485690923957365E-2</v>
      </c>
      <c r="Q21" s="45">
        <v>28.970999999999997</v>
      </c>
      <c r="R21" s="45">
        <v>38.080999999999996</v>
      </c>
      <c r="S21" s="41">
        <f t="shared" si="5"/>
        <v>-0.23922691105800795</v>
      </c>
    </row>
    <row r="22" spans="1:19" ht="16.5" thickBot="1" x14ac:dyDescent="0.3">
      <c r="A22" s="86" t="s">
        <v>47</v>
      </c>
      <c r="B22" s="40">
        <v>21775</v>
      </c>
      <c r="C22" s="40">
        <v>20300</v>
      </c>
      <c r="D22" s="41">
        <f t="shared" si="0"/>
        <v>7.2660098522167482E-2</v>
      </c>
      <c r="E22" s="42">
        <v>42088</v>
      </c>
      <c r="F22" s="42">
        <v>37961</v>
      </c>
      <c r="G22" s="41">
        <f t="shared" si="1"/>
        <v>0.10871684096836226</v>
      </c>
      <c r="H22" s="43">
        <v>172</v>
      </c>
      <c r="I22" s="43">
        <v>152</v>
      </c>
      <c r="J22" s="41">
        <f t="shared" si="2"/>
        <v>0.13157894736842105</v>
      </c>
      <c r="K22" s="43">
        <v>352</v>
      </c>
      <c r="L22" s="43">
        <v>296</v>
      </c>
      <c r="M22" s="41">
        <f t="shared" si="3"/>
        <v>0.1891891891891892</v>
      </c>
      <c r="N22" s="44">
        <v>0.29399999999999998</v>
      </c>
      <c r="O22" s="44">
        <v>0</v>
      </c>
      <c r="P22" s="41"/>
      <c r="Q22" s="45">
        <v>0.44899999999999995</v>
      </c>
      <c r="R22" s="45"/>
      <c r="S22" s="41"/>
    </row>
    <row r="23" spans="1:19" ht="16.5" thickBot="1" x14ac:dyDescent="0.3">
      <c r="A23" s="86" t="s">
        <v>44</v>
      </c>
      <c r="B23" s="40">
        <v>15581</v>
      </c>
      <c r="C23" s="40">
        <v>29333</v>
      </c>
      <c r="D23" s="41">
        <f t="shared" si="0"/>
        <v>-0.46882350935806089</v>
      </c>
      <c r="E23" s="42">
        <v>35137</v>
      </c>
      <c r="F23" s="42">
        <v>62470</v>
      </c>
      <c r="G23" s="41">
        <f t="shared" si="1"/>
        <v>-0.43753801824875943</v>
      </c>
      <c r="H23" s="43">
        <v>142</v>
      </c>
      <c r="I23" s="43">
        <v>239</v>
      </c>
      <c r="J23" s="41">
        <f t="shared" si="2"/>
        <v>-0.40585774058577406</v>
      </c>
      <c r="K23" s="43">
        <v>292</v>
      </c>
      <c r="L23" s="43">
        <v>511</v>
      </c>
      <c r="M23" s="41">
        <f t="shared" si="3"/>
        <v>-0.42857142857142855</v>
      </c>
      <c r="N23" s="44">
        <v>0.2</v>
      </c>
      <c r="O23" s="44">
        <v>0.89500000000000002</v>
      </c>
      <c r="P23" s="41">
        <f t="shared" si="4"/>
        <v>-0.77653631284916202</v>
      </c>
      <c r="Q23" s="45">
        <v>0.77499999999999991</v>
      </c>
      <c r="R23" s="45">
        <v>0.89500000000000002</v>
      </c>
      <c r="S23" s="41">
        <f t="shared" si="5"/>
        <v>-0.1340782122905029</v>
      </c>
    </row>
    <row r="24" spans="1:19" ht="16.5" thickBot="1" x14ac:dyDescent="0.3">
      <c r="A24" s="86" t="s">
        <v>50</v>
      </c>
      <c r="B24" s="40">
        <v>10032</v>
      </c>
      <c r="C24" s="40">
        <v>9446</v>
      </c>
      <c r="D24" s="41">
        <f t="shared" si="0"/>
        <v>6.2036840990895618E-2</v>
      </c>
      <c r="E24" s="42">
        <v>21769</v>
      </c>
      <c r="F24" s="42">
        <v>17842</v>
      </c>
      <c r="G24" s="41">
        <f t="shared" si="1"/>
        <v>0.22009864364981505</v>
      </c>
      <c r="H24" s="43">
        <v>108</v>
      </c>
      <c r="I24" s="43">
        <v>108</v>
      </c>
      <c r="J24" s="41">
        <f t="shared" si="2"/>
        <v>0</v>
      </c>
      <c r="K24" s="43">
        <v>237</v>
      </c>
      <c r="L24" s="43">
        <v>219</v>
      </c>
      <c r="M24" s="41">
        <f t="shared" si="3"/>
        <v>8.2191780821917804E-2</v>
      </c>
      <c r="N24" s="44">
        <v>0</v>
      </c>
      <c r="O24" s="44"/>
      <c r="P24" s="41"/>
      <c r="Q24" s="45"/>
      <c r="R24" s="45"/>
      <c r="S24" s="41"/>
    </row>
    <row r="25" spans="1:19" ht="16.5" thickBot="1" x14ac:dyDescent="0.3">
      <c r="A25" s="86" t="s">
        <v>48</v>
      </c>
      <c r="B25" s="40">
        <v>11036</v>
      </c>
      <c r="C25" s="40">
        <v>13326</v>
      </c>
      <c r="D25" s="41">
        <f t="shared" si="0"/>
        <v>-0.17184451448296564</v>
      </c>
      <c r="E25" s="42">
        <v>21720</v>
      </c>
      <c r="F25" s="42">
        <v>24774</v>
      </c>
      <c r="G25" s="41">
        <f t="shared" si="1"/>
        <v>-0.12327440058125454</v>
      </c>
      <c r="H25" s="43">
        <v>120</v>
      </c>
      <c r="I25" s="43">
        <v>137</v>
      </c>
      <c r="J25" s="41">
        <f t="shared" si="2"/>
        <v>-0.12408759124087591</v>
      </c>
      <c r="K25" s="43">
        <v>242</v>
      </c>
      <c r="L25" s="43">
        <v>274</v>
      </c>
      <c r="M25" s="41">
        <f t="shared" si="3"/>
        <v>-0.11678832116788321</v>
      </c>
      <c r="N25" s="44">
        <v>2.5000000000000001E-2</v>
      </c>
      <c r="O25" s="44"/>
      <c r="P25" s="41"/>
      <c r="Q25" s="45">
        <v>2.5000000000000001E-2</v>
      </c>
      <c r="R25" s="45"/>
      <c r="S25" s="41"/>
    </row>
    <row r="26" spans="1:19" ht="16.5" thickBot="1" x14ac:dyDescent="0.3">
      <c r="A26" s="85" t="s">
        <v>49</v>
      </c>
      <c r="B26" s="40">
        <v>6832</v>
      </c>
      <c r="C26" s="40">
        <v>8339</v>
      </c>
      <c r="D26" s="41">
        <f t="shared" si="0"/>
        <v>-0.18071711236359275</v>
      </c>
      <c r="E26" s="42">
        <v>16858</v>
      </c>
      <c r="F26" s="42">
        <v>16467</v>
      </c>
      <c r="G26" s="41">
        <f t="shared" si="1"/>
        <v>2.3744458614198095E-2</v>
      </c>
      <c r="H26" s="43">
        <v>88</v>
      </c>
      <c r="I26" s="43">
        <v>90</v>
      </c>
      <c r="J26" s="41">
        <f t="shared" si="2"/>
        <v>-2.2222222222222223E-2</v>
      </c>
      <c r="K26" s="43">
        <v>196</v>
      </c>
      <c r="L26" s="43">
        <v>186</v>
      </c>
      <c r="M26" s="41">
        <f t="shared" si="3"/>
        <v>5.3763440860215055E-2</v>
      </c>
      <c r="N26" s="44">
        <v>0.24099999999999999</v>
      </c>
      <c r="O26" s="44"/>
      <c r="P26" s="41"/>
      <c r="Q26" s="45">
        <v>0.59899999999999998</v>
      </c>
      <c r="R26" s="45"/>
      <c r="S26" s="41"/>
    </row>
    <row r="27" spans="1:19" ht="16.5" thickBot="1" x14ac:dyDescent="0.3">
      <c r="A27" s="86" t="s">
        <v>51</v>
      </c>
      <c r="B27" s="40">
        <v>6167</v>
      </c>
      <c r="C27" s="40">
        <v>5197</v>
      </c>
      <c r="D27" s="41">
        <f t="shared" si="0"/>
        <v>0.18664614200500287</v>
      </c>
      <c r="E27" s="42">
        <v>13715</v>
      </c>
      <c r="F27" s="42">
        <v>10345</v>
      </c>
      <c r="G27" s="41">
        <f t="shared" si="1"/>
        <v>0.32576123731271145</v>
      </c>
      <c r="H27" s="43">
        <v>50</v>
      </c>
      <c r="I27" s="43">
        <v>32</v>
      </c>
      <c r="J27" s="41">
        <f t="shared" si="2"/>
        <v>0.5625</v>
      </c>
      <c r="K27" s="43">
        <v>108</v>
      </c>
      <c r="L27" s="43">
        <v>64</v>
      </c>
      <c r="M27" s="41">
        <f t="shared" si="3"/>
        <v>0.6875</v>
      </c>
      <c r="N27" s="44"/>
      <c r="O27" s="44"/>
      <c r="P27" s="41"/>
      <c r="Q27" s="45"/>
      <c r="R27" s="45"/>
      <c r="S27" s="41"/>
    </row>
    <row r="28" spans="1:19" ht="16.5" thickBot="1" x14ac:dyDescent="0.3">
      <c r="A28" s="86" t="s">
        <v>52</v>
      </c>
      <c r="B28" s="40">
        <v>2010</v>
      </c>
      <c r="C28" s="40">
        <v>2463</v>
      </c>
      <c r="D28" s="41">
        <f t="shared" si="0"/>
        <v>-0.18392204628501826</v>
      </c>
      <c r="E28" s="42">
        <v>4257</v>
      </c>
      <c r="F28" s="42">
        <v>4893</v>
      </c>
      <c r="G28" s="41">
        <f t="shared" si="1"/>
        <v>-0.12998160637645617</v>
      </c>
      <c r="H28" s="43">
        <v>56</v>
      </c>
      <c r="I28" s="43">
        <v>74</v>
      </c>
      <c r="J28" s="41">
        <f t="shared" si="2"/>
        <v>-0.24324324324324326</v>
      </c>
      <c r="K28" s="43">
        <v>112</v>
      </c>
      <c r="L28" s="43">
        <v>160</v>
      </c>
      <c r="M28" s="41">
        <f t="shared" si="3"/>
        <v>-0.3</v>
      </c>
      <c r="N28" s="44"/>
      <c r="O28" s="44"/>
      <c r="P28" s="41"/>
      <c r="Q28" s="45"/>
      <c r="R28" s="45"/>
      <c r="S28" s="41"/>
    </row>
    <row r="29" spans="1:19" ht="16.5" thickBot="1" x14ac:dyDescent="0.3">
      <c r="A29" s="86" t="s">
        <v>54</v>
      </c>
      <c r="B29" s="40">
        <v>944</v>
      </c>
      <c r="C29" s="40">
        <v>1096</v>
      </c>
      <c r="D29" s="41">
        <f t="shared" si="0"/>
        <v>-0.13868613138686131</v>
      </c>
      <c r="E29" s="42">
        <v>1988</v>
      </c>
      <c r="F29" s="42">
        <v>2022</v>
      </c>
      <c r="G29" s="41">
        <f t="shared" si="1"/>
        <v>-1.6815034619188922E-2</v>
      </c>
      <c r="H29" s="43">
        <v>26</v>
      </c>
      <c r="I29" s="43">
        <v>22</v>
      </c>
      <c r="J29" s="41">
        <f t="shared" si="2"/>
        <v>0.18181818181818182</v>
      </c>
      <c r="K29" s="43">
        <v>52</v>
      </c>
      <c r="L29" s="43">
        <v>50</v>
      </c>
      <c r="M29" s="41">
        <f t="shared" si="3"/>
        <v>0.04</v>
      </c>
      <c r="N29" s="44">
        <v>0.02</v>
      </c>
      <c r="O29" s="44"/>
      <c r="P29" s="41"/>
      <c r="Q29" s="45">
        <v>0.04</v>
      </c>
      <c r="R29" s="45">
        <v>1.4999999999999999E-2</v>
      </c>
      <c r="S29" s="41">
        <f t="shared" si="5"/>
        <v>1.6666666666666667</v>
      </c>
    </row>
    <row r="30" spans="1:19" ht="16.5" thickBot="1" x14ac:dyDescent="0.3">
      <c r="A30" s="86" t="s">
        <v>75</v>
      </c>
      <c r="B30" s="40">
        <v>834</v>
      </c>
      <c r="C30" s="40"/>
      <c r="D30" s="41"/>
      <c r="E30" s="42">
        <v>1800</v>
      </c>
      <c r="F30" s="42"/>
      <c r="G30" s="41"/>
      <c r="H30" s="43">
        <v>16</v>
      </c>
      <c r="I30" s="43"/>
      <c r="J30" s="41"/>
      <c r="K30" s="43">
        <v>34</v>
      </c>
      <c r="L30" s="43"/>
      <c r="M30" s="41"/>
      <c r="N30" s="44"/>
      <c r="O30" s="44"/>
      <c r="P30" s="41"/>
      <c r="Q30" s="45"/>
      <c r="R30" s="45"/>
      <c r="S30" s="41"/>
    </row>
    <row r="31" spans="1:19" ht="16.5" thickBot="1" x14ac:dyDescent="0.3">
      <c r="A31" s="86" t="s">
        <v>53</v>
      </c>
      <c r="B31" s="40">
        <v>565</v>
      </c>
      <c r="C31" s="40">
        <v>1344</v>
      </c>
      <c r="D31" s="41">
        <f t="shared" si="0"/>
        <v>-0.57961309523809523</v>
      </c>
      <c r="E31" s="42">
        <v>1146</v>
      </c>
      <c r="F31" s="42">
        <v>2533</v>
      </c>
      <c r="G31" s="41">
        <f t="shared" si="1"/>
        <v>-0.54757204895380973</v>
      </c>
      <c r="H31" s="43">
        <v>22</v>
      </c>
      <c r="I31" s="43">
        <v>40</v>
      </c>
      <c r="J31" s="41">
        <f t="shared" ref="J31:J32" si="6">(H31-I31)/I31</f>
        <v>-0.45</v>
      </c>
      <c r="K31" s="43">
        <v>45</v>
      </c>
      <c r="L31" s="43">
        <v>82</v>
      </c>
      <c r="M31" s="41">
        <f t="shared" si="3"/>
        <v>-0.45121951219512196</v>
      </c>
      <c r="N31" s="44"/>
      <c r="O31" s="44"/>
      <c r="P31" s="41"/>
      <c r="Q31" s="45"/>
      <c r="R31" s="45"/>
      <c r="S31" s="41"/>
    </row>
    <row r="32" spans="1:19" ht="16.5" thickBot="1" x14ac:dyDescent="0.3">
      <c r="A32" s="86" t="s">
        <v>55</v>
      </c>
      <c r="B32" s="40">
        <v>0</v>
      </c>
      <c r="C32" s="40">
        <v>3</v>
      </c>
      <c r="D32" s="41">
        <f t="shared" si="0"/>
        <v>-1</v>
      </c>
      <c r="E32" s="42">
        <v>0</v>
      </c>
      <c r="F32" s="42">
        <v>8</v>
      </c>
      <c r="G32" s="41">
        <f t="shared" si="1"/>
        <v>-1</v>
      </c>
      <c r="H32" s="43">
        <v>4</v>
      </c>
      <c r="I32" s="43">
        <v>14</v>
      </c>
      <c r="J32" s="41">
        <f t="shared" si="6"/>
        <v>-0.7142857142857143</v>
      </c>
      <c r="K32" s="43">
        <v>14</v>
      </c>
      <c r="L32" s="43">
        <v>37</v>
      </c>
      <c r="M32" s="41">
        <f t="shared" si="3"/>
        <v>-0.6216216216216216</v>
      </c>
      <c r="N32" s="44"/>
      <c r="O32" s="44"/>
      <c r="P32" s="41"/>
      <c r="Q32" s="45"/>
      <c r="R32" s="45"/>
      <c r="S32" s="41"/>
    </row>
    <row r="33" spans="1:19" s="18" customFormat="1" ht="16.5" thickBot="1" x14ac:dyDescent="0.3">
      <c r="A33" s="39" t="s">
        <v>3</v>
      </c>
      <c r="B33" s="47">
        <v>2775842</v>
      </c>
      <c r="C33" s="47">
        <v>2744802</v>
      </c>
      <c r="D33" s="48">
        <f t="shared" ref="D33" si="7">(B33-C33)/C33</f>
        <v>1.1308648128353155E-2</v>
      </c>
      <c r="E33" s="47">
        <v>5909802</v>
      </c>
      <c r="F33" s="47">
        <v>5476589</v>
      </c>
      <c r="G33" s="48">
        <f t="shared" ref="G33" si="8">(E33-F33)/F33</f>
        <v>7.9102704256244175E-2</v>
      </c>
      <c r="H33" s="47">
        <v>21188</v>
      </c>
      <c r="I33" s="47">
        <v>19354</v>
      </c>
      <c r="J33" s="48">
        <f t="shared" ref="J33" si="9">(H33-I33)/I33</f>
        <v>9.4760772966828569E-2</v>
      </c>
      <c r="K33" s="47">
        <v>44554</v>
      </c>
      <c r="L33" s="47">
        <v>39904</v>
      </c>
      <c r="M33" s="48">
        <f t="shared" ref="M33" si="10">(K33-L33)/L33</f>
        <v>0.11652967121090617</v>
      </c>
      <c r="N33" s="49">
        <v>12019.208999999995</v>
      </c>
      <c r="O33" s="49">
        <v>8537.2470000000012</v>
      </c>
      <c r="P33" s="48">
        <f t="shared" ref="P33" si="11">(N33-O33)/O33</f>
        <v>0.40785536602138767</v>
      </c>
      <c r="Q33" s="49">
        <v>21354.088000000014</v>
      </c>
      <c r="R33" s="49">
        <v>17223.200999999994</v>
      </c>
      <c r="S33" s="48">
        <f t="shared" ref="S33" si="12">(Q33-R33)/R33</f>
        <v>0.23984432394419725</v>
      </c>
    </row>
    <row r="35" spans="1:19" x14ac:dyDescent="0.2">
      <c r="J35" s="34"/>
    </row>
    <row r="36" spans="1:19" x14ac:dyDescent="0.2">
      <c r="J36" s="34"/>
    </row>
  </sheetData>
  <sortState xmlns:xlrd2="http://schemas.microsoft.com/office/spreadsheetml/2017/richdata2" ref="A12:S32">
    <sortCondition descending="1" ref="E12:E32"/>
  </sortState>
  <mergeCells count="19">
    <mergeCell ref="A9:A11"/>
    <mergeCell ref="H10:I10"/>
    <mergeCell ref="B10:C10"/>
    <mergeCell ref="A6:S6"/>
    <mergeCell ref="A7:S7"/>
    <mergeCell ref="A8:S8"/>
    <mergeCell ref="B9:G9"/>
    <mergeCell ref="H9:M9"/>
    <mergeCell ref="N9:S9"/>
    <mergeCell ref="D10:D11"/>
    <mergeCell ref="E10:F10"/>
    <mergeCell ref="G10:G11"/>
    <mergeCell ref="Q10:R10"/>
    <mergeCell ref="S10:S11"/>
    <mergeCell ref="J10:J11"/>
    <mergeCell ref="K10:L10"/>
    <mergeCell ref="M10:M11"/>
    <mergeCell ref="N10:O10"/>
    <mergeCell ref="P10:P11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3</xdr:col>
                <xdr:colOff>381000</xdr:colOff>
                <xdr:row>33</xdr:row>
                <xdr:rowOff>0</xdr:rowOff>
              </from>
              <to>
                <xdr:col>3</xdr:col>
                <xdr:colOff>504825</xdr:colOff>
                <xdr:row>33</xdr:row>
                <xdr:rowOff>0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34"/>
  <sheetViews>
    <sheetView zoomScale="85" zoomScaleNormal="85" workbookViewId="0">
      <selection activeCell="A6" sqref="A6:Q6"/>
    </sheetView>
  </sheetViews>
  <sheetFormatPr baseColWidth="10" defaultRowHeight="15" x14ac:dyDescent="0.25"/>
  <cols>
    <col min="1" max="1" width="21" bestFit="1" customWidth="1"/>
    <col min="2" max="2" width="15.5703125" customWidth="1"/>
    <col min="3" max="3" width="10.140625" customWidth="1"/>
    <col min="4" max="4" width="10.85546875" customWidth="1"/>
    <col min="5" max="5" width="14.85546875" customWidth="1"/>
    <col min="6" max="6" width="11.42578125" customWidth="1"/>
    <col min="7" max="7" width="10.5703125" customWidth="1"/>
    <col min="8" max="8" width="14.5703125" customWidth="1"/>
    <col min="9" max="9" width="10.42578125" customWidth="1"/>
    <col min="10" max="10" width="14.5703125" customWidth="1"/>
    <col min="11" max="12" width="10" customWidth="1"/>
    <col min="13" max="13" width="15" customWidth="1"/>
    <col min="14" max="14" width="11.140625" customWidth="1"/>
    <col min="15" max="15" width="9.85546875" customWidth="1"/>
    <col min="16" max="16" width="15.7109375" customWidth="1"/>
    <col min="17" max="17" width="16.42578125" customWidth="1"/>
  </cols>
  <sheetData>
    <row r="3" spans="1:17" x14ac:dyDescent="0.25">
      <c r="E3" s="87"/>
    </row>
    <row r="6" spans="1:17" ht="39.75" customHeight="1" x14ac:dyDescent="0.25">
      <c r="A6" s="71" t="s">
        <v>60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</row>
    <row r="8" spans="1:17" x14ac:dyDescent="0.25">
      <c r="A8" s="72" t="s">
        <v>5</v>
      </c>
      <c r="B8" s="73">
        <v>45689</v>
      </c>
      <c r="C8" s="72"/>
      <c r="D8" s="72"/>
      <c r="E8" s="73">
        <v>46054</v>
      </c>
      <c r="F8" s="72"/>
      <c r="G8" s="72"/>
      <c r="H8" s="69" t="s">
        <v>61</v>
      </c>
      <c r="I8" s="70"/>
      <c r="J8" s="73" t="s">
        <v>71</v>
      </c>
      <c r="K8" s="72"/>
      <c r="L8" s="72"/>
      <c r="M8" s="73" t="s">
        <v>72</v>
      </c>
      <c r="N8" s="72"/>
      <c r="O8" s="72"/>
      <c r="P8" s="69" t="s">
        <v>73</v>
      </c>
      <c r="Q8" s="70"/>
    </row>
    <row r="9" spans="1:17" x14ac:dyDescent="0.25">
      <c r="A9" s="72"/>
      <c r="B9" s="50" t="s">
        <v>6</v>
      </c>
      <c r="C9" s="50" t="s">
        <v>7</v>
      </c>
      <c r="D9" s="50" t="s">
        <v>8</v>
      </c>
      <c r="E9" s="50" t="s">
        <v>6</v>
      </c>
      <c r="F9" s="50" t="s">
        <v>7</v>
      </c>
      <c r="G9" s="50" t="s">
        <v>8</v>
      </c>
      <c r="H9" s="50" t="s">
        <v>6</v>
      </c>
      <c r="I9" s="50" t="s">
        <v>7</v>
      </c>
      <c r="J9" s="50" t="s">
        <v>6</v>
      </c>
      <c r="K9" s="50" t="s">
        <v>7</v>
      </c>
      <c r="L9" s="50" t="s">
        <v>8</v>
      </c>
      <c r="M9" s="50" t="s">
        <v>6</v>
      </c>
      <c r="N9" s="50" t="s">
        <v>7</v>
      </c>
      <c r="O9" s="50" t="s">
        <v>8</v>
      </c>
      <c r="P9" s="50" t="s">
        <v>6</v>
      </c>
      <c r="Q9" s="50" t="s">
        <v>7</v>
      </c>
    </row>
    <row r="10" spans="1:17" x14ac:dyDescent="0.25">
      <c r="A10" s="19" t="s">
        <v>36</v>
      </c>
      <c r="B10" s="20">
        <v>724735</v>
      </c>
      <c r="C10" s="20">
        <v>83624</v>
      </c>
      <c r="D10" s="20">
        <v>808359</v>
      </c>
      <c r="E10" s="20">
        <v>737162</v>
      </c>
      <c r="F10" s="20">
        <v>83254</v>
      </c>
      <c r="G10" s="20">
        <v>820416</v>
      </c>
      <c r="H10" s="88">
        <f t="shared" ref="H10:H30" si="0">(E10-B10)/B10</f>
        <v>1.7146957163652922E-2</v>
      </c>
      <c r="I10" s="88">
        <f t="shared" ref="I10:I30" si="1">(F10-C10)/C10</f>
        <v>-4.4245671099205968E-3</v>
      </c>
      <c r="J10" s="20">
        <v>1520096</v>
      </c>
      <c r="K10" s="20">
        <v>167165</v>
      </c>
      <c r="L10" s="20">
        <v>1687261</v>
      </c>
      <c r="M10" s="20">
        <v>1705603</v>
      </c>
      <c r="N10" s="20">
        <v>177838</v>
      </c>
      <c r="O10" s="20">
        <v>1883441</v>
      </c>
      <c r="P10" s="88">
        <f t="shared" ref="P10:Q13" si="2">(M10-J10)/J10</f>
        <v>0.1220363713870703</v>
      </c>
      <c r="Q10" s="88">
        <f>(N10-K10)/K10</f>
        <v>6.3847097179433487E-2</v>
      </c>
    </row>
    <row r="11" spans="1:17" x14ac:dyDescent="0.25">
      <c r="A11" s="19" t="s">
        <v>37</v>
      </c>
      <c r="B11" s="20">
        <v>813076</v>
      </c>
      <c r="C11" s="20">
        <v>23716</v>
      </c>
      <c r="D11" s="20">
        <v>836792</v>
      </c>
      <c r="E11" s="20">
        <v>867726</v>
      </c>
      <c r="F11" s="20">
        <v>31332</v>
      </c>
      <c r="G11" s="20">
        <v>899058</v>
      </c>
      <c r="H11" s="88">
        <f t="shared" si="0"/>
        <v>6.7213888984547568E-2</v>
      </c>
      <c r="I11" s="88">
        <f t="shared" si="1"/>
        <v>0.32113341204250295</v>
      </c>
      <c r="J11" s="20">
        <v>1549548</v>
      </c>
      <c r="K11" s="20">
        <v>53645</v>
      </c>
      <c r="L11" s="20">
        <v>1603193</v>
      </c>
      <c r="M11" s="20">
        <v>1700720</v>
      </c>
      <c r="N11" s="20">
        <v>69192</v>
      </c>
      <c r="O11" s="20">
        <v>1769912</v>
      </c>
      <c r="P11" s="88">
        <f t="shared" si="2"/>
        <v>9.7558771977376627E-2</v>
      </c>
      <c r="Q11" s="88">
        <f t="shared" si="2"/>
        <v>0.28981265728399663</v>
      </c>
    </row>
    <row r="12" spans="1:17" x14ac:dyDescent="0.25">
      <c r="A12" s="19" t="s">
        <v>38</v>
      </c>
      <c r="B12" s="20">
        <v>256350</v>
      </c>
      <c r="C12" s="20">
        <v>41991</v>
      </c>
      <c r="D12" s="20">
        <v>298341</v>
      </c>
      <c r="E12" s="20">
        <v>274468</v>
      </c>
      <c r="F12" s="20">
        <v>38041</v>
      </c>
      <c r="G12" s="20">
        <v>312509</v>
      </c>
      <c r="H12" s="88">
        <f t="shared" si="0"/>
        <v>7.0676809050126785E-2</v>
      </c>
      <c r="I12" s="88">
        <f t="shared" si="1"/>
        <v>-9.4067776428282249E-2</v>
      </c>
      <c r="J12" s="20">
        <v>483668</v>
      </c>
      <c r="K12" s="20">
        <v>87198</v>
      </c>
      <c r="L12" s="20">
        <v>570866</v>
      </c>
      <c r="M12" s="20">
        <v>527128</v>
      </c>
      <c r="N12" s="20">
        <v>88341</v>
      </c>
      <c r="O12" s="20">
        <v>615469</v>
      </c>
      <c r="P12" s="88">
        <f t="shared" si="2"/>
        <v>8.9855024520952384E-2</v>
      </c>
      <c r="Q12" s="88">
        <f t="shared" si="2"/>
        <v>1.3108098809605725E-2</v>
      </c>
    </row>
    <row r="13" spans="1:17" x14ac:dyDescent="0.25">
      <c r="A13" s="19" t="s">
        <v>39</v>
      </c>
      <c r="B13" s="20">
        <v>169030</v>
      </c>
      <c r="C13" s="20">
        <v>15683</v>
      </c>
      <c r="D13" s="20">
        <v>184713</v>
      </c>
      <c r="E13" s="20">
        <v>161750</v>
      </c>
      <c r="F13" s="20">
        <v>13386</v>
      </c>
      <c r="G13" s="20">
        <v>175136</v>
      </c>
      <c r="H13" s="88">
        <f t="shared" si="0"/>
        <v>-4.3069277643021951E-2</v>
      </c>
      <c r="I13" s="88">
        <f t="shared" si="1"/>
        <v>-0.14646432442772428</v>
      </c>
      <c r="J13" s="20">
        <v>342738</v>
      </c>
      <c r="K13" s="20">
        <v>35178</v>
      </c>
      <c r="L13" s="20">
        <v>377916</v>
      </c>
      <c r="M13" s="20">
        <v>371076</v>
      </c>
      <c r="N13" s="20">
        <v>34180</v>
      </c>
      <c r="O13" s="20">
        <v>405256</v>
      </c>
      <c r="P13" s="88">
        <f t="shared" ref="P13:P30" si="3">(M13-J13)/J13</f>
        <v>8.2681231728025495E-2</v>
      </c>
      <c r="Q13" s="88">
        <f t="shared" si="2"/>
        <v>-2.8370003979760076E-2</v>
      </c>
    </row>
    <row r="14" spans="1:17" x14ac:dyDescent="0.25">
      <c r="A14" s="19" t="s">
        <v>41</v>
      </c>
      <c r="B14" s="20">
        <v>158297</v>
      </c>
      <c r="C14" s="20">
        <v>15802</v>
      </c>
      <c r="D14" s="20">
        <v>174099</v>
      </c>
      <c r="E14" s="20">
        <v>156257</v>
      </c>
      <c r="F14" s="20">
        <v>13845</v>
      </c>
      <c r="G14" s="20">
        <v>170102</v>
      </c>
      <c r="H14" s="88">
        <f t="shared" si="0"/>
        <v>-1.2887167792188101E-2</v>
      </c>
      <c r="I14" s="88">
        <f t="shared" si="1"/>
        <v>-0.12384508290089861</v>
      </c>
      <c r="J14" s="20">
        <v>316739</v>
      </c>
      <c r="K14" s="20">
        <v>30825</v>
      </c>
      <c r="L14" s="20">
        <v>347564</v>
      </c>
      <c r="M14" s="20">
        <v>343918</v>
      </c>
      <c r="N14" s="20">
        <v>32693</v>
      </c>
      <c r="O14" s="20">
        <v>376611</v>
      </c>
      <c r="P14" s="88">
        <f t="shared" si="3"/>
        <v>8.5808820511525261E-2</v>
      </c>
      <c r="Q14" s="88">
        <f t="shared" ref="Q14:Q30" si="4">(N14-K14)/K14</f>
        <v>6.0600162206001625E-2</v>
      </c>
    </row>
    <row r="15" spans="1:17" x14ac:dyDescent="0.25">
      <c r="A15" s="19" t="s">
        <v>40</v>
      </c>
      <c r="B15" s="20">
        <v>136629</v>
      </c>
      <c r="C15" s="20">
        <v>8777</v>
      </c>
      <c r="D15" s="20">
        <v>145406</v>
      </c>
      <c r="E15" s="20">
        <v>124008</v>
      </c>
      <c r="F15" s="20">
        <v>8802</v>
      </c>
      <c r="G15" s="20">
        <v>132810</v>
      </c>
      <c r="H15" s="88">
        <f t="shared" si="0"/>
        <v>-9.2374239729486413E-2</v>
      </c>
      <c r="I15" s="88">
        <f t="shared" si="1"/>
        <v>2.8483536515893815E-3</v>
      </c>
      <c r="J15" s="20">
        <v>270171</v>
      </c>
      <c r="K15" s="20">
        <v>19308</v>
      </c>
      <c r="L15" s="20">
        <v>289479</v>
      </c>
      <c r="M15" s="20">
        <v>259455</v>
      </c>
      <c r="N15" s="20">
        <v>20448</v>
      </c>
      <c r="O15" s="20">
        <v>279903</v>
      </c>
      <c r="P15" s="88">
        <f t="shared" si="3"/>
        <v>-3.9663768502170849E-2</v>
      </c>
      <c r="Q15" s="88">
        <f t="shared" si="4"/>
        <v>5.9042883778744559E-2</v>
      </c>
    </row>
    <row r="16" spans="1:17" x14ac:dyDescent="0.25">
      <c r="A16" s="19" t="s">
        <v>43</v>
      </c>
      <c r="B16" s="20">
        <v>66976</v>
      </c>
      <c r="C16" s="20">
        <v>5416</v>
      </c>
      <c r="D16" s="20">
        <v>72392</v>
      </c>
      <c r="E16" s="20">
        <v>68342</v>
      </c>
      <c r="F16" s="20">
        <v>4367</v>
      </c>
      <c r="G16" s="20">
        <v>72709</v>
      </c>
      <c r="H16" s="88">
        <f t="shared" si="0"/>
        <v>2.0395365504061156E-2</v>
      </c>
      <c r="I16" s="88">
        <f t="shared" si="1"/>
        <v>-0.19368537666174299</v>
      </c>
      <c r="J16" s="20">
        <v>143024</v>
      </c>
      <c r="K16" s="20">
        <v>10376</v>
      </c>
      <c r="L16" s="20">
        <v>153400</v>
      </c>
      <c r="M16" s="20">
        <v>156669</v>
      </c>
      <c r="N16" s="20">
        <v>10039</v>
      </c>
      <c r="O16" s="20">
        <v>166708</v>
      </c>
      <c r="P16" s="88">
        <f t="shared" si="3"/>
        <v>9.5403568631838007E-2</v>
      </c>
      <c r="Q16" s="88">
        <f t="shared" si="4"/>
        <v>-3.247879722436392E-2</v>
      </c>
    </row>
    <row r="17" spans="1:17" x14ac:dyDescent="0.25">
      <c r="A17" s="19" t="s">
        <v>42</v>
      </c>
      <c r="B17" s="20">
        <v>65239</v>
      </c>
      <c r="C17" s="20">
        <v>19845</v>
      </c>
      <c r="D17" s="20">
        <v>85084</v>
      </c>
      <c r="E17" s="20">
        <v>51172</v>
      </c>
      <c r="F17" s="20">
        <v>18383</v>
      </c>
      <c r="G17" s="20">
        <v>69555</v>
      </c>
      <c r="H17" s="88">
        <f t="shared" si="0"/>
        <v>-0.21562255705942765</v>
      </c>
      <c r="I17" s="88">
        <f t="shared" si="1"/>
        <v>-7.3670949861426055E-2</v>
      </c>
      <c r="J17" s="20">
        <v>127380</v>
      </c>
      <c r="K17" s="20">
        <v>42004</v>
      </c>
      <c r="L17" s="20">
        <v>169384</v>
      </c>
      <c r="M17" s="20">
        <v>106760</v>
      </c>
      <c r="N17" s="20">
        <v>42852</v>
      </c>
      <c r="O17" s="20">
        <v>149612</v>
      </c>
      <c r="P17" s="88">
        <f t="shared" si="3"/>
        <v>-0.16187784581566966</v>
      </c>
      <c r="Q17" s="88">
        <f t="shared" si="4"/>
        <v>2.0188553471097992E-2</v>
      </c>
    </row>
    <row r="18" spans="1:17" x14ac:dyDescent="0.25">
      <c r="A18" s="19" t="s">
        <v>45</v>
      </c>
      <c r="B18" s="20">
        <v>5469</v>
      </c>
      <c r="C18" s="20">
        <v>19454</v>
      </c>
      <c r="D18" s="20">
        <v>24923</v>
      </c>
      <c r="E18" s="20">
        <v>5350</v>
      </c>
      <c r="F18" s="20">
        <v>19619</v>
      </c>
      <c r="G18" s="20">
        <v>24969</v>
      </c>
      <c r="H18" s="88">
        <f t="shared" si="0"/>
        <v>-2.1759005302614737E-2</v>
      </c>
      <c r="I18" s="88">
        <f t="shared" si="1"/>
        <v>8.4815462115760253E-3</v>
      </c>
      <c r="J18" s="20">
        <v>10040</v>
      </c>
      <c r="K18" s="20">
        <v>40193</v>
      </c>
      <c r="L18" s="20">
        <v>50233</v>
      </c>
      <c r="M18" s="20">
        <v>10708</v>
      </c>
      <c r="N18" s="20">
        <v>41840</v>
      </c>
      <c r="O18" s="20">
        <v>52548</v>
      </c>
      <c r="P18" s="88">
        <f t="shared" si="3"/>
        <v>6.6533864541832674E-2</v>
      </c>
      <c r="Q18" s="88">
        <f t="shared" si="4"/>
        <v>4.0977284601796331E-2</v>
      </c>
    </row>
    <row r="19" spans="1:17" x14ac:dyDescent="0.25">
      <c r="A19" s="19" t="s">
        <v>46</v>
      </c>
      <c r="B19" s="20">
        <v>3877</v>
      </c>
      <c r="C19" s="20">
        <v>19969</v>
      </c>
      <c r="D19" s="20">
        <v>23846</v>
      </c>
      <c r="E19" s="20">
        <v>3405</v>
      </c>
      <c r="F19" s="20">
        <v>19397</v>
      </c>
      <c r="G19" s="20">
        <v>22802</v>
      </c>
      <c r="H19" s="88">
        <f t="shared" si="0"/>
        <v>-0.12174361619809131</v>
      </c>
      <c r="I19" s="88">
        <f t="shared" si="1"/>
        <v>-2.864439881816816E-2</v>
      </c>
      <c r="J19" s="20">
        <v>8297</v>
      </c>
      <c r="K19" s="20">
        <v>39681</v>
      </c>
      <c r="L19" s="20">
        <v>47978</v>
      </c>
      <c r="M19" s="20">
        <v>7988</v>
      </c>
      <c r="N19" s="20">
        <v>41876</v>
      </c>
      <c r="O19" s="20">
        <v>49864</v>
      </c>
      <c r="P19" s="88">
        <f t="shared" si="3"/>
        <v>-3.7242376762685311E-2</v>
      </c>
      <c r="Q19" s="88">
        <f t="shared" si="4"/>
        <v>5.5316146266475137E-2</v>
      </c>
    </row>
    <row r="20" spans="1:17" x14ac:dyDescent="0.25">
      <c r="A20" s="19" t="s">
        <v>47</v>
      </c>
      <c r="B20" s="20">
        <v>19774</v>
      </c>
      <c r="C20" s="20">
        <v>526</v>
      </c>
      <c r="D20" s="20">
        <v>20300</v>
      </c>
      <c r="E20" s="20">
        <v>21775</v>
      </c>
      <c r="F20" s="20">
        <v>0</v>
      </c>
      <c r="G20" s="20">
        <v>21775</v>
      </c>
      <c r="H20" s="88">
        <f t="shared" si="0"/>
        <v>0.10119348639627794</v>
      </c>
      <c r="I20" s="88">
        <f t="shared" si="1"/>
        <v>-1</v>
      </c>
      <c r="J20" s="20">
        <v>36610</v>
      </c>
      <c r="K20" s="20">
        <v>1351</v>
      </c>
      <c r="L20" s="20">
        <v>37961</v>
      </c>
      <c r="M20" s="20">
        <v>41918</v>
      </c>
      <c r="N20" s="20">
        <v>170</v>
      </c>
      <c r="O20" s="20">
        <v>42088</v>
      </c>
      <c r="P20" s="88">
        <f t="shared" si="3"/>
        <v>0.14498770827642721</v>
      </c>
      <c r="Q20" s="88">
        <f t="shared" si="4"/>
        <v>-0.87416728349370831</v>
      </c>
    </row>
    <row r="21" spans="1:17" x14ac:dyDescent="0.25">
      <c r="A21" s="19" t="s">
        <v>44</v>
      </c>
      <c r="B21" s="20">
        <v>26473</v>
      </c>
      <c r="C21" s="20">
        <v>2860</v>
      </c>
      <c r="D21" s="20">
        <v>29333</v>
      </c>
      <c r="E21" s="20">
        <v>13815</v>
      </c>
      <c r="F21" s="20">
        <v>1766</v>
      </c>
      <c r="G21" s="20">
        <v>15581</v>
      </c>
      <c r="H21" s="88">
        <f t="shared" si="0"/>
        <v>-0.47814754655686925</v>
      </c>
      <c r="I21" s="88">
        <f t="shared" si="1"/>
        <v>-0.38251748251748252</v>
      </c>
      <c r="J21" s="20">
        <v>55927</v>
      </c>
      <c r="K21" s="20">
        <v>6543</v>
      </c>
      <c r="L21" s="20">
        <v>62470</v>
      </c>
      <c r="M21" s="20">
        <v>30539</v>
      </c>
      <c r="N21" s="20">
        <v>4598</v>
      </c>
      <c r="O21" s="20">
        <v>35137</v>
      </c>
      <c r="P21" s="88">
        <f t="shared" si="3"/>
        <v>-0.45394889767017721</v>
      </c>
      <c r="Q21" s="88">
        <f t="shared" si="4"/>
        <v>-0.29726425187222988</v>
      </c>
    </row>
    <row r="22" spans="1:17" x14ac:dyDescent="0.25">
      <c r="A22" s="19" t="s">
        <v>50</v>
      </c>
      <c r="B22" s="20">
        <v>1685</v>
      </c>
      <c r="C22" s="20">
        <v>7761</v>
      </c>
      <c r="D22" s="20">
        <v>9446</v>
      </c>
      <c r="E22" s="20">
        <v>2115</v>
      </c>
      <c r="F22" s="20">
        <v>7917</v>
      </c>
      <c r="G22" s="20">
        <v>10032</v>
      </c>
      <c r="H22" s="88">
        <f t="shared" si="0"/>
        <v>0.25519287833827892</v>
      </c>
      <c r="I22" s="88">
        <f t="shared" si="1"/>
        <v>2.0100502512562814E-2</v>
      </c>
      <c r="J22" s="20">
        <v>2539</v>
      </c>
      <c r="K22" s="20">
        <v>15303</v>
      </c>
      <c r="L22" s="20">
        <v>17842</v>
      </c>
      <c r="M22" s="20">
        <v>4256</v>
      </c>
      <c r="N22" s="20">
        <v>17513</v>
      </c>
      <c r="O22" s="20">
        <v>21769</v>
      </c>
      <c r="P22" s="88">
        <f t="shared" si="3"/>
        <v>0.67625049231981094</v>
      </c>
      <c r="Q22" s="88">
        <f t="shared" si="4"/>
        <v>0.14441612755668823</v>
      </c>
    </row>
    <row r="23" spans="1:17" x14ac:dyDescent="0.25">
      <c r="A23" s="19" t="s">
        <v>48</v>
      </c>
      <c r="B23" s="20">
        <v>9567</v>
      </c>
      <c r="C23" s="20">
        <v>3759</v>
      </c>
      <c r="D23" s="20">
        <v>13326</v>
      </c>
      <c r="E23" s="20">
        <v>7778</v>
      </c>
      <c r="F23" s="20">
        <v>3258</v>
      </c>
      <c r="G23" s="20">
        <v>11036</v>
      </c>
      <c r="H23" s="88">
        <f t="shared" si="0"/>
        <v>-0.18699696874673355</v>
      </c>
      <c r="I23" s="88">
        <f t="shared" si="1"/>
        <v>-0.13328012769353551</v>
      </c>
      <c r="J23" s="20">
        <v>17100</v>
      </c>
      <c r="K23" s="20">
        <v>7674</v>
      </c>
      <c r="L23" s="20">
        <v>24774</v>
      </c>
      <c r="M23" s="20">
        <v>15080</v>
      </c>
      <c r="N23" s="20">
        <v>6640</v>
      </c>
      <c r="O23" s="20">
        <v>21720</v>
      </c>
      <c r="P23" s="88">
        <f t="shared" si="3"/>
        <v>-0.11812865497076024</v>
      </c>
      <c r="Q23" s="88">
        <f t="shared" si="4"/>
        <v>-0.1347406828251238</v>
      </c>
    </row>
    <row r="24" spans="1:17" x14ac:dyDescent="0.25">
      <c r="A24" s="19" t="s">
        <v>49</v>
      </c>
      <c r="B24" s="20">
        <v>6029</v>
      </c>
      <c r="C24" s="20">
        <v>2310</v>
      </c>
      <c r="D24" s="20">
        <v>8339</v>
      </c>
      <c r="E24" s="20">
        <v>5366</v>
      </c>
      <c r="F24" s="20">
        <v>1466</v>
      </c>
      <c r="G24" s="20">
        <v>6832</v>
      </c>
      <c r="H24" s="88">
        <f t="shared" si="0"/>
        <v>-0.10996848565267872</v>
      </c>
      <c r="I24" s="88">
        <f t="shared" si="1"/>
        <v>-0.36536796536796534</v>
      </c>
      <c r="J24" s="20">
        <v>11847</v>
      </c>
      <c r="K24" s="20">
        <v>4620</v>
      </c>
      <c r="L24" s="20">
        <v>16467</v>
      </c>
      <c r="M24" s="20">
        <v>13355</v>
      </c>
      <c r="N24" s="20">
        <v>3503</v>
      </c>
      <c r="O24" s="20">
        <v>16858</v>
      </c>
      <c r="P24" s="88">
        <f t="shared" si="3"/>
        <v>0.12728960918375959</v>
      </c>
      <c r="Q24" s="88">
        <f t="shared" si="4"/>
        <v>-0.24177489177489178</v>
      </c>
    </row>
    <row r="25" spans="1:17" x14ac:dyDescent="0.25">
      <c r="A25" s="19" t="s">
        <v>51</v>
      </c>
      <c r="B25" s="20">
        <v>5197</v>
      </c>
      <c r="C25" s="20"/>
      <c r="D25" s="20">
        <v>5197</v>
      </c>
      <c r="E25" s="20">
        <v>5638</v>
      </c>
      <c r="F25" s="20">
        <v>529</v>
      </c>
      <c r="G25" s="20">
        <v>6167</v>
      </c>
      <c r="H25" s="88">
        <f t="shared" si="0"/>
        <v>8.4856648066192031E-2</v>
      </c>
      <c r="I25" s="88"/>
      <c r="J25" s="20">
        <v>10345</v>
      </c>
      <c r="K25" s="20"/>
      <c r="L25" s="20">
        <v>10345</v>
      </c>
      <c r="M25" s="20">
        <v>12162</v>
      </c>
      <c r="N25" s="20">
        <v>1553</v>
      </c>
      <c r="O25" s="20">
        <v>13715</v>
      </c>
      <c r="P25" s="88">
        <f t="shared" si="3"/>
        <v>0.17564040599323344</v>
      </c>
      <c r="Q25" s="88"/>
    </row>
    <row r="26" spans="1:17" x14ac:dyDescent="0.25">
      <c r="A26" s="19" t="s">
        <v>52</v>
      </c>
      <c r="B26" s="20">
        <v>787</v>
      </c>
      <c r="C26" s="20">
        <v>1676</v>
      </c>
      <c r="D26" s="20">
        <v>2463</v>
      </c>
      <c r="E26" s="20">
        <v>751</v>
      </c>
      <c r="F26" s="20">
        <v>1259</v>
      </c>
      <c r="G26" s="20">
        <v>2010</v>
      </c>
      <c r="H26" s="88">
        <f t="shared" si="0"/>
        <v>-4.5743329097839895E-2</v>
      </c>
      <c r="I26" s="88">
        <f t="shared" si="1"/>
        <v>-0.24880668257756564</v>
      </c>
      <c r="J26" s="20">
        <v>1510</v>
      </c>
      <c r="K26" s="20">
        <v>3383</v>
      </c>
      <c r="L26" s="20">
        <v>4893</v>
      </c>
      <c r="M26" s="20">
        <v>1600</v>
      </c>
      <c r="N26" s="20">
        <v>2657</v>
      </c>
      <c r="O26" s="20">
        <v>4257</v>
      </c>
      <c r="P26" s="88">
        <f t="shared" si="3"/>
        <v>5.9602649006622516E-2</v>
      </c>
      <c r="Q26" s="88">
        <f t="shared" si="4"/>
        <v>-0.21460242388412651</v>
      </c>
    </row>
    <row r="27" spans="1:17" x14ac:dyDescent="0.25">
      <c r="A27" s="19" t="s">
        <v>54</v>
      </c>
      <c r="B27" s="20"/>
      <c r="C27" s="20">
        <v>1096</v>
      </c>
      <c r="D27" s="20">
        <v>1096</v>
      </c>
      <c r="E27" s="20"/>
      <c r="F27" s="20">
        <v>944</v>
      </c>
      <c r="G27" s="20">
        <v>944</v>
      </c>
      <c r="H27" s="88"/>
      <c r="I27" s="88">
        <f t="shared" si="1"/>
        <v>-0.13868613138686131</v>
      </c>
      <c r="J27" s="20"/>
      <c r="K27" s="20">
        <v>2022</v>
      </c>
      <c r="L27" s="20">
        <v>2022</v>
      </c>
      <c r="M27" s="20"/>
      <c r="N27" s="20">
        <v>1988</v>
      </c>
      <c r="O27" s="20">
        <v>1988</v>
      </c>
      <c r="P27" s="88"/>
      <c r="Q27" s="88">
        <f t="shared" si="4"/>
        <v>-1.6815034619188922E-2</v>
      </c>
    </row>
    <row r="28" spans="1:17" x14ac:dyDescent="0.25">
      <c r="A28" s="19" t="s">
        <v>75</v>
      </c>
      <c r="B28" s="20"/>
      <c r="C28" s="20"/>
      <c r="D28" s="20"/>
      <c r="E28" s="20"/>
      <c r="F28" s="20">
        <v>834</v>
      </c>
      <c r="G28" s="20">
        <v>834</v>
      </c>
      <c r="H28" s="88"/>
      <c r="I28" s="88"/>
      <c r="J28" s="20"/>
      <c r="K28" s="20"/>
      <c r="L28" s="20"/>
      <c r="M28" s="20"/>
      <c r="N28" s="20">
        <v>1800</v>
      </c>
      <c r="O28" s="20">
        <v>1800</v>
      </c>
      <c r="P28" s="88"/>
      <c r="Q28" s="88"/>
    </row>
    <row r="29" spans="1:17" x14ac:dyDescent="0.25">
      <c r="A29" s="19" t="s">
        <v>53</v>
      </c>
      <c r="B29" s="20"/>
      <c r="C29" s="20">
        <v>1344</v>
      </c>
      <c r="D29" s="20">
        <v>1344</v>
      </c>
      <c r="E29" s="20"/>
      <c r="F29" s="20">
        <v>565</v>
      </c>
      <c r="G29" s="20">
        <v>565</v>
      </c>
      <c r="H29" s="88"/>
      <c r="I29" s="88">
        <f t="shared" si="1"/>
        <v>-0.57961309523809523</v>
      </c>
      <c r="J29" s="20"/>
      <c r="K29" s="20">
        <v>2533</v>
      </c>
      <c r="L29" s="20">
        <v>2533</v>
      </c>
      <c r="M29" s="20"/>
      <c r="N29" s="20">
        <v>1146</v>
      </c>
      <c r="O29" s="20">
        <v>1146</v>
      </c>
      <c r="P29" s="88"/>
      <c r="Q29" s="88">
        <f t="shared" si="4"/>
        <v>-0.54757204895380973</v>
      </c>
    </row>
    <row r="30" spans="1:17" x14ac:dyDescent="0.25">
      <c r="A30" s="19" t="s">
        <v>55</v>
      </c>
      <c r="B30" s="20"/>
      <c r="C30" s="20">
        <v>3</v>
      </c>
      <c r="D30" s="20">
        <v>3</v>
      </c>
      <c r="E30" s="20"/>
      <c r="F30" s="20"/>
      <c r="G30" s="20"/>
      <c r="H30" s="88"/>
      <c r="I30" s="88">
        <f t="shared" si="1"/>
        <v>-1</v>
      </c>
      <c r="J30" s="20"/>
      <c r="K30" s="20">
        <v>8</v>
      </c>
      <c r="L30" s="20">
        <v>8</v>
      </c>
      <c r="M30" s="20"/>
      <c r="N30" s="20"/>
      <c r="O30" s="20"/>
      <c r="P30" s="88"/>
      <c r="Q30" s="88">
        <f t="shared" si="4"/>
        <v>-1</v>
      </c>
    </row>
    <row r="31" spans="1:17" x14ac:dyDescent="0.25">
      <c r="A31" s="51" t="s">
        <v>34</v>
      </c>
      <c r="B31" s="52">
        <v>2469190</v>
      </c>
      <c r="C31" s="52">
        <v>275612</v>
      </c>
      <c r="D31" s="52">
        <v>2744802</v>
      </c>
      <c r="E31" s="52">
        <v>2506878</v>
      </c>
      <c r="F31" s="52">
        <v>268964</v>
      </c>
      <c r="G31" s="52">
        <v>2775842</v>
      </c>
      <c r="H31" s="53">
        <f t="shared" ref="H31" si="5">(E31-B31)/B31</f>
        <v>1.5263304970455898E-2</v>
      </c>
      <c r="I31" s="53">
        <f t="shared" ref="I31" si="6">(F31-C31)/C31</f>
        <v>-2.4120865564634341E-2</v>
      </c>
      <c r="J31" s="52">
        <v>4907579</v>
      </c>
      <c r="K31" s="52">
        <v>569010</v>
      </c>
      <c r="L31" s="52">
        <v>5476589</v>
      </c>
      <c r="M31" s="52">
        <v>5308935</v>
      </c>
      <c r="N31" s="52">
        <v>600867</v>
      </c>
      <c r="O31" s="52">
        <v>5909802</v>
      </c>
      <c r="P31" s="53">
        <f t="shared" ref="P31:Q31" si="7">(M31-J31)/J31</f>
        <v>8.1782891319732196E-2</v>
      </c>
      <c r="Q31" s="53">
        <f t="shared" si="7"/>
        <v>5.5986713766014655E-2</v>
      </c>
    </row>
    <row r="34" spans="16:16" x14ac:dyDescent="0.25">
      <c r="P34" s="33"/>
    </row>
  </sheetData>
  <sortState xmlns:xlrd2="http://schemas.microsoft.com/office/spreadsheetml/2017/richdata2" ref="A10:Q30">
    <sortCondition descending="1" ref="O10:O30"/>
  </sortState>
  <mergeCells count="8">
    <mergeCell ref="P8:Q8"/>
    <mergeCell ref="A6:Q6"/>
    <mergeCell ref="A8:A9"/>
    <mergeCell ref="B8:D8"/>
    <mergeCell ref="M8:O8"/>
    <mergeCell ref="E8:G8"/>
    <mergeCell ref="J8:L8"/>
    <mergeCell ref="H8:I8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G97"/>
  <sheetViews>
    <sheetView zoomScale="85" zoomScaleNormal="85" workbookViewId="0">
      <selection activeCell="A6" sqref="A6:G6"/>
    </sheetView>
  </sheetViews>
  <sheetFormatPr baseColWidth="10" defaultColWidth="17.140625" defaultRowHeight="15" x14ac:dyDescent="0.25"/>
  <cols>
    <col min="1" max="1" width="31.140625" customWidth="1"/>
    <col min="2" max="2" width="17.7109375" customWidth="1"/>
    <col min="3" max="3" width="19.5703125" customWidth="1"/>
    <col min="4" max="4" width="17.7109375" customWidth="1"/>
    <col min="5" max="5" width="15.140625" customWidth="1"/>
    <col min="6" max="6" width="14.85546875" customWidth="1"/>
    <col min="7" max="7" width="15.140625" customWidth="1"/>
  </cols>
  <sheetData>
    <row r="6" spans="1:7" s="26" customFormat="1" ht="36" customHeight="1" x14ac:dyDescent="0.25">
      <c r="A6" s="78" t="s">
        <v>62</v>
      </c>
      <c r="B6" s="79"/>
      <c r="C6" s="79"/>
      <c r="D6" s="79"/>
      <c r="E6" s="79"/>
      <c r="F6" s="79"/>
      <c r="G6" s="79"/>
    </row>
    <row r="7" spans="1:7" x14ac:dyDescent="0.25">
      <c r="A7" s="27"/>
    </row>
    <row r="8" spans="1:7" x14ac:dyDescent="0.25">
      <c r="B8" s="74" t="s">
        <v>20</v>
      </c>
      <c r="C8" s="74"/>
      <c r="D8" s="74"/>
      <c r="E8" s="74"/>
      <c r="F8" s="74"/>
      <c r="G8" s="74"/>
    </row>
    <row r="9" spans="1:7" ht="15" customHeight="1" x14ac:dyDescent="0.25">
      <c r="A9" s="75" t="s">
        <v>10</v>
      </c>
      <c r="B9" s="76" t="s">
        <v>58</v>
      </c>
      <c r="C9" s="76"/>
      <c r="D9" s="76" t="s">
        <v>64</v>
      </c>
      <c r="E9" s="72" t="s">
        <v>63</v>
      </c>
      <c r="F9" s="72"/>
      <c r="G9" s="76" t="s">
        <v>65</v>
      </c>
    </row>
    <row r="10" spans="1:7" ht="19.5" customHeight="1" x14ac:dyDescent="0.25">
      <c r="A10" s="75"/>
      <c r="B10" s="54">
        <v>2025</v>
      </c>
      <c r="C10" s="54">
        <v>2026</v>
      </c>
      <c r="D10" s="76"/>
      <c r="E10" s="54">
        <v>2025</v>
      </c>
      <c r="F10" s="54">
        <v>2026</v>
      </c>
      <c r="G10" s="76"/>
    </row>
    <row r="11" spans="1:7" x14ac:dyDescent="0.25">
      <c r="A11" s="58" t="s">
        <v>13</v>
      </c>
      <c r="B11" s="28">
        <v>2054511</v>
      </c>
      <c r="C11" s="28">
        <v>2076174</v>
      </c>
      <c r="D11" s="32">
        <f>C11/B11-1</f>
        <v>1.0544114876970712E-2</v>
      </c>
      <c r="E11" s="29">
        <v>4054906</v>
      </c>
      <c r="F11" s="28">
        <v>4340174</v>
      </c>
      <c r="G11" s="32">
        <f>F11/E11-1</f>
        <v>7.0351322570732844E-2</v>
      </c>
    </row>
    <row r="12" spans="1:7" x14ac:dyDescent="0.25">
      <c r="A12" s="58" t="s">
        <v>16</v>
      </c>
      <c r="B12" s="28">
        <v>197075</v>
      </c>
      <c r="C12" s="28">
        <v>197370</v>
      </c>
      <c r="D12" s="32">
        <f t="shared" ref="D12:D16" si="0">C12/B12-1</f>
        <v>1.4968920461753132E-3</v>
      </c>
      <c r="E12" s="29">
        <v>369148</v>
      </c>
      <c r="F12" s="28">
        <v>396752</v>
      </c>
      <c r="G12" s="32">
        <f t="shared" ref="G12:G16" si="1">F12/E12-1</f>
        <v>7.477759597776501E-2</v>
      </c>
    </row>
    <row r="13" spans="1:7" x14ac:dyDescent="0.25">
      <c r="A13" s="58" t="s">
        <v>17</v>
      </c>
      <c r="B13" s="28">
        <v>125243</v>
      </c>
      <c r="C13" s="28">
        <v>135806</v>
      </c>
      <c r="D13" s="32">
        <f t="shared" si="0"/>
        <v>8.4340042956492667E-2</v>
      </c>
      <c r="E13" s="29">
        <v>284149</v>
      </c>
      <c r="F13" s="28">
        <v>340771</v>
      </c>
      <c r="G13" s="32">
        <f t="shared" si="1"/>
        <v>0.19926869353754539</v>
      </c>
    </row>
    <row r="14" spans="1:7" x14ac:dyDescent="0.25">
      <c r="A14" s="58" t="s">
        <v>18</v>
      </c>
      <c r="B14" s="28">
        <v>50313</v>
      </c>
      <c r="C14" s="28">
        <v>54862</v>
      </c>
      <c r="D14" s="32">
        <f t="shared" si="0"/>
        <v>9.0414008307992066E-2</v>
      </c>
      <c r="E14" s="29">
        <v>114661</v>
      </c>
      <c r="F14" s="28">
        <v>137684</v>
      </c>
      <c r="G14" s="32">
        <f t="shared" si="1"/>
        <v>0.20079189959968957</v>
      </c>
    </row>
    <row r="15" spans="1:7" x14ac:dyDescent="0.25">
      <c r="A15" s="58" t="s">
        <v>19</v>
      </c>
      <c r="B15" s="28">
        <v>35741</v>
      </c>
      <c r="C15" s="28">
        <v>34859</v>
      </c>
      <c r="D15" s="32">
        <f t="shared" si="0"/>
        <v>-2.4677541199182973E-2</v>
      </c>
      <c r="E15" s="29">
        <v>71811</v>
      </c>
      <c r="F15" s="28">
        <v>75851</v>
      </c>
      <c r="G15" s="32">
        <f t="shared" si="1"/>
        <v>5.6258790436005679E-2</v>
      </c>
    </row>
    <row r="16" spans="1:7" x14ac:dyDescent="0.25">
      <c r="A16" s="58" t="s">
        <v>14</v>
      </c>
      <c r="B16" s="30">
        <v>6307</v>
      </c>
      <c r="C16" s="28">
        <v>7807</v>
      </c>
      <c r="D16" s="32">
        <f t="shared" si="0"/>
        <v>0.23783098144918347</v>
      </c>
      <c r="E16" s="31">
        <v>12904</v>
      </c>
      <c r="F16" s="28">
        <v>17703</v>
      </c>
      <c r="G16" s="32">
        <f t="shared" si="1"/>
        <v>0.37190018598884067</v>
      </c>
    </row>
    <row r="17" spans="1:7" x14ac:dyDescent="0.25">
      <c r="A17" s="57" t="s">
        <v>15</v>
      </c>
      <c r="B17" s="55">
        <v>2469190</v>
      </c>
      <c r="C17" s="55">
        <v>2506878</v>
      </c>
      <c r="D17" s="56">
        <f>C17/B17-1</f>
        <v>1.5263304970455804E-2</v>
      </c>
      <c r="E17" s="55">
        <v>4907579</v>
      </c>
      <c r="F17" s="55">
        <v>5308935</v>
      </c>
      <c r="G17" s="56">
        <f>F17/E17-1</f>
        <v>8.1782891319732265E-2</v>
      </c>
    </row>
    <row r="20" spans="1:7" x14ac:dyDescent="0.25">
      <c r="B20" s="74" t="s">
        <v>21</v>
      </c>
      <c r="C20" s="74"/>
      <c r="D20" s="74"/>
      <c r="E20" s="74"/>
      <c r="F20" s="74"/>
      <c r="G20" s="74"/>
    </row>
    <row r="21" spans="1:7" ht="15" customHeight="1" x14ac:dyDescent="0.25">
      <c r="A21" s="75" t="s">
        <v>10</v>
      </c>
      <c r="B21" s="76" t="s">
        <v>58</v>
      </c>
      <c r="C21" s="76"/>
      <c r="D21" s="76" t="s">
        <v>64</v>
      </c>
      <c r="E21" s="72" t="s">
        <v>63</v>
      </c>
      <c r="F21" s="72"/>
      <c r="G21" s="76" t="s">
        <v>65</v>
      </c>
    </row>
    <row r="22" spans="1:7" x14ac:dyDescent="0.25">
      <c r="A22" s="75"/>
      <c r="B22" s="54">
        <v>2025</v>
      </c>
      <c r="C22" s="54">
        <v>2026</v>
      </c>
      <c r="D22" s="76"/>
      <c r="E22" s="54">
        <v>2025</v>
      </c>
      <c r="F22" s="54">
        <v>2026</v>
      </c>
      <c r="G22" s="76"/>
    </row>
    <row r="23" spans="1:7" x14ac:dyDescent="0.25">
      <c r="A23" s="58" t="s">
        <v>13</v>
      </c>
      <c r="B23" s="28">
        <v>368242</v>
      </c>
      <c r="C23" s="28">
        <v>365002</v>
      </c>
      <c r="D23" s="32">
        <f>C23/B23-1</f>
        <v>-8.7985618153280098E-3</v>
      </c>
      <c r="E23" s="29">
        <v>766081</v>
      </c>
      <c r="F23" s="28">
        <v>844160</v>
      </c>
      <c r="G23" s="32">
        <f>F23/E23-1</f>
        <v>0.10192003195484545</v>
      </c>
    </row>
    <row r="24" spans="1:7" x14ac:dyDescent="0.25">
      <c r="A24" s="58" t="s">
        <v>30</v>
      </c>
      <c r="B24" s="28">
        <v>165504</v>
      </c>
      <c r="C24" s="28">
        <v>170132</v>
      </c>
      <c r="D24" s="32">
        <f t="shared" ref="D24:D28" si="2">C24/B24-1</f>
        <v>2.7963070378963728E-2</v>
      </c>
      <c r="E24" s="29">
        <v>326752</v>
      </c>
      <c r="F24" s="28">
        <v>363037</v>
      </c>
      <c r="G24" s="32">
        <f t="shared" ref="G24:G28" si="3">F24/E24-1</f>
        <v>0.11104752227989434</v>
      </c>
    </row>
    <row r="25" spans="1:7" x14ac:dyDescent="0.25">
      <c r="A25" s="58" t="s">
        <v>31</v>
      </c>
      <c r="B25" s="28">
        <v>108012</v>
      </c>
      <c r="C25" s="28">
        <v>118988</v>
      </c>
      <c r="D25" s="32">
        <f t="shared" si="2"/>
        <v>0.1016183387031071</v>
      </c>
      <c r="E25" s="29">
        <v>246913</v>
      </c>
      <c r="F25" s="28">
        <v>301694</v>
      </c>
      <c r="G25" s="32">
        <f t="shared" si="3"/>
        <v>0.22186357137939283</v>
      </c>
    </row>
    <row r="26" spans="1:7" x14ac:dyDescent="0.25">
      <c r="A26" s="58" t="s">
        <v>32</v>
      </c>
      <c r="B26" s="28">
        <v>44219</v>
      </c>
      <c r="C26" s="28">
        <v>43106</v>
      </c>
      <c r="D26" s="32">
        <f t="shared" si="2"/>
        <v>-2.5170175716321075E-2</v>
      </c>
      <c r="E26" s="29">
        <v>102211</v>
      </c>
      <c r="F26" s="28">
        <v>111188</v>
      </c>
      <c r="G26" s="32">
        <f t="shared" si="3"/>
        <v>8.7828120261028708E-2</v>
      </c>
    </row>
    <row r="27" spans="1:7" x14ac:dyDescent="0.25">
      <c r="A27" s="58" t="s">
        <v>33</v>
      </c>
      <c r="B27" s="28">
        <v>32460</v>
      </c>
      <c r="C27" s="28">
        <v>32127</v>
      </c>
      <c r="D27" s="32">
        <f t="shared" si="2"/>
        <v>-1.0258780036968562E-2</v>
      </c>
      <c r="E27" s="29">
        <v>65253</v>
      </c>
      <c r="F27" s="28">
        <v>67821</v>
      </c>
      <c r="G27" s="32">
        <f t="shared" si="3"/>
        <v>3.9354512436209799E-2</v>
      </c>
    </row>
    <row r="28" spans="1:7" x14ac:dyDescent="0.25">
      <c r="A28" s="58" t="s">
        <v>14</v>
      </c>
      <c r="B28" s="30">
        <v>6298</v>
      </c>
      <c r="C28" s="28">
        <v>7807</v>
      </c>
      <c r="D28" s="32">
        <f t="shared" si="2"/>
        <v>0.23959987297554775</v>
      </c>
      <c r="E28" s="31">
        <v>12886</v>
      </c>
      <c r="F28" s="28">
        <v>17703</v>
      </c>
      <c r="G28" s="32">
        <f t="shared" si="3"/>
        <v>0.37381654508769202</v>
      </c>
    </row>
    <row r="29" spans="1:7" x14ac:dyDescent="0.25">
      <c r="A29" s="57" t="s">
        <v>15</v>
      </c>
      <c r="B29" s="55">
        <v>724735</v>
      </c>
      <c r="C29" s="55">
        <v>737162</v>
      </c>
      <c r="D29" s="56">
        <f>C29/B29-1</f>
        <v>1.7146957163652887E-2</v>
      </c>
      <c r="E29" s="55">
        <v>1520096</v>
      </c>
      <c r="F29" s="55">
        <v>1705603</v>
      </c>
      <c r="G29" s="56">
        <f>F29/E29-1</f>
        <v>0.12203637138707024</v>
      </c>
    </row>
    <row r="32" spans="1:7" x14ac:dyDescent="0.25">
      <c r="B32" s="74" t="s">
        <v>22</v>
      </c>
      <c r="C32" s="74"/>
      <c r="D32" s="74"/>
      <c r="E32" s="74"/>
      <c r="F32" s="74"/>
      <c r="G32" s="74"/>
    </row>
    <row r="33" spans="1:7" ht="15" customHeight="1" x14ac:dyDescent="0.25">
      <c r="A33" s="75" t="s">
        <v>10</v>
      </c>
      <c r="B33" s="76" t="s">
        <v>58</v>
      </c>
      <c r="C33" s="76"/>
      <c r="D33" s="76" t="s">
        <v>64</v>
      </c>
      <c r="E33" s="72" t="s">
        <v>63</v>
      </c>
      <c r="F33" s="72"/>
      <c r="G33" s="76" t="s">
        <v>65</v>
      </c>
    </row>
    <row r="34" spans="1:7" x14ac:dyDescent="0.25">
      <c r="A34" s="75"/>
      <c r="B34" s="54">
        <v>2025</v>
      </c>
      <c r="C34" s="54">
        <v>2026</v>
      </c>
      <c r="D34" s="76"/>
      <c r="E34" s="54">
        <v>2025</v>
      </c>
      <c r="F34" s="54">
        <v>2026</v>
      </c>
      <c r="G34" s="76"/>
    </row>
    <row r="35" spans="1:7" x14ac:dyDescent="0.25">
      <c r="A35" s="58" t="s">
        <v>13</v>
      </c>
      <c r="B35" s="28">
        <v>795374</v>
      </c>
      <c r="C35" s="28">
        <v>844634</v>
      </c>
      <c r="D35" s="32">
        <f>C35/B35-1</f>
        <v>6.1933128314478392E-2</v>
      </c>
      <c r="E35" s="29">
        <v>1516261</v>
      </c>
      <c r="F35" s="28">
        <v>1653661</v>
      </c>
      <c r="G35" s="32">
        <f>F35/E35-1</f>
        <v>9.0617644323767399E-2</v>
      </c>
    </row>
    <row r="36" spans="1:7" x14ac:dyDescent="0.25">
      <c r="A36" s="58" t="s">
        <v>32</v>
      </c>
      <c r="B36" s="28">
        <v>5813</v>
      </c>
      <c r="C36" s="28">
        <v>11756</v>
      </c>
      <c r="D36" s="32">
        <f t="shared" ref="D36:D40" si="4">C36/B36-1</f>
        <v>1.0223636676414931</v>
      </c>
      <c r="E36" s="29">
        <v>12159</v>
      </c>
      <c r="F36" s="28">
        <v>26309</v>
      </c>
      <c r="G36" s="32">
        <f t="shared" ref="G36:G39" si="5">F36/E36-1</f>
        <v>1.1637470186692984</v>
      </c>
    </row>
    <row r="37" spans="1:7" x14ac:dyDescent="0.25">
      <c r="A37" s="58" t="s">
        <v>31</v>
      </c>
      <c r="B37" s="28">
        <v>7082</v>
      </c>
      <c r="C37" s="28">
        <v>7755</v>
      </c>
      <c r="D37" s="32">
        <f t="shared" si="4"/>
        <v>9.5029652640497009E-2</v>
      </c>
      <c r="E37" s="29">
        <v>15941</v>
      </c>
      <c r="F37" s="28">
        <v>16708</v>
      </c>
      <c r="G37" s="32">
        <f t="shared" si="5"/>
        <v>4.8114923781443997E-2</v>
      </c>
    </row>
    <row r="38" spans="1:7" x14ac:dyDescent="0.25">
      <c r="A38" s="58" t="s">
        <v>30</v>
      </c>
      <c r="B38" s="28">
        <v>4798</v>
      </c>
      <c r="C38" s="28">
        <v>3581</v>
      </c>
      <c r="D38" s="32">
        <f t="shared" si="4"/>
        <v>-0.25364735306377661</v>
      </c>
      <c r="E38" s="29">
        <v>5161</v>
      </c>
      <c r="F38" s="28">
        <v>3713</v>
      </c>
      <c r="G38" s="32">
        <f t="shared" si="5"/>
        <v>-0.28056578182522762</v>
      </c>
    </row>
    <row r="39" spans="1:7" x14ac:dyDescent="0.25">
      <c r="A39" s="58" t="s">
        <v>26</v>
      </c>
      <c r="B39" s="28">
        <v>9</v>
      </c>
      <c r="C39" s="28"/>
      <c r="D39" s="32">
        <f t="shared" si="4"/>
        <v>-1</v>
      </c>
      <c r="E39" s="29">
        <v>26</v>
      </c>
      <c r="F39" s="28">
        <v>329</v>
      </c>
      <c r="G39" s="32">
        <f t="shared" si="5"/>
        <v>11.653846153846153</v>
      </c>
    </row>
    <row r="40" spans="1:7" x14ac:dyDescent="0.25">
      <c r="A40" s="57" t="s">
        <v>15</v>
      </c>
      <c r="B40" s="55">
        <v>813076</v>
      </c>
      <c r="C40" s="55">
        <v>867726</v>
      </c>
      <c r="D40" s="56">
        <f t="shared" si="4"/>
        <v>6.7213888984547498E-2</v>
      </c>
      <c r="E40" s="55">
        <v>1549548</v>
      </c>
      <c r="F40" s="55">
        <v>1700720</v>
      </c>
      <c r="G40" s="56">
        <f t="shared" ref="G40" si="6">F40/E40-1</f>
        <v>9.7558771977376724E-2</v>
      </c>
    </row>
    <row r="43" spans="1:7" x14ac:dyDescent="0.25">
      <c r="B43" s="74" t="s">
        <v>23</v>
      </c>
      <c r="C43" s="74"/>
      <c r="D43" s="74"/>
      <c r="E43" s="74"/>
      <c r="F43" s="74"/>
      <c r="G43" s="74"/>
    </row>
    <row r="44" spans="1:7" ht="15" customHeight="1" x14ac:dyDescent="0.25">
      <c r="A44" s="77" t="s">
        <v>10</v>
      </c>
      <c r="B44" s="76" t="s">
        <v>58</v>
      </c>
      <c r="C44" s="76"/>
      <c r="D44" s="76" t="s">
        <v>64</v>
      </c>
      <c r="E44" s="72" t="s">
        <v>63</v>
      </c>
      <c r="F44" s="72"/>
      <c r="G44" s="76" t="s">
        <v>65</v>
      </c>
    </row>
    <row r="45" spans="1:7" x14ac:dyDescent="0.25">
      <c r="A45" s="77"/>
      <c r="B45" s="54">
        <v>2025</v>
      </c>
      <c r="C45" s="54">
        <v>2026</v>
      </c>
      <c r="D45" s="76"/>
      <c r="E45" s="54">
        <v>2025</v>
      </c>
      <c r="F45" s="54">
        <v>2026</v>
      </c>
      <c r="G45" s="76"/>
    </row>
    <row r="46" spans="1:7" ht="15" customHeight="1" x14ac:dyDescent="0.25">
      <c r="A46" s="58" t="s">
        <v>13</v>
      </c>
      <c r="B46" s="28">
        <v>245963</v>
      </c>
      <c r="C46" s="28">
        <v>264750</v>
      </c>
      <c r="D46" s="32">
        <f>C46/B46-1</f>
        <v>7.6381406959583398E-2</v>
      </c>
      <c r="E46" s="29">
        <v>465943</v>
      </c>
      <c r="F46" s="28">
        <v>508600</v>
      </c>
      <c r="G46" s="32">
        <f>F46/E46-1</f>
        <v>9.154982476397322E-2</v>
      </c>
    </row>
    <row r="47" spans="1:7" x14ac:dyDescent="0.25">
      <c r="A47" s="58" t="s">
        <v>31</v>
      </c>
      <c r="B47" s="28">
        <v>4098</v>
      </c>
      <c r="C47" s="28">
        <v>4379</v>
      </c>
      <c r="D47" s="32">
        <f t="shared" ref="D47:D50" si="7">C47/B47-1</f>
        <v>6.8570034163006444E-2</v>
      </c>
      <c r="E47" s="29">
        <v>8303</v>
      </c>
      <c r="F47" s="28">
        <v>10177</v>
      </c>
      <c r="G47" s="32">
        <f t="shared" ref="G47:G50" si="8">F47/E47-1</f>
        <v>0.22570155365530531</v>
      </c>
    </row>
    <row r="48" spans="1:7" x14ac:dyDescent="0.25">
      <c r="A48" s="58" t="s">
        <v>16</v>
      </c>
      <c r="B48" s="28">
        <v>6289</v>
      </c>
      <c r="C48" s="28">
        <v>5258</v>
      </c>
      <c r="D48" s="32">
        <f t="shared" si="7"/>
        <v>-0.16393703291461281</v>
      </c>
      <c r="E48" s="29">
        <v>9422</v>
      </c>
      <c r="F48" s="28">
        <v>8083</v>
      </c>
      <c r="G48" s="32">
        <f t="shared" si="8"/>
        <v>-0.14211420080662285</v>
      </c>
    </row>
    <row r="49" spans="1:7" x14ac:dyDescent="0.25">
      <c r="A49" s="58" t="s">
        <v>26</v>
      </c>
      <c r="B49" s="28"/>
      <c r="C49" s="28">
        <v>81</v>
      </c>
      <c r="D49" s="32" t="e">
        <f t="shared" si="7"/>
        <v>#DIV/0!</v>
      </c>
      <c r="E49" s="29"/>
      <c r="F49" s="28">
        <v>268</v>
      </c>
      <c r="G49" s="32" t="e">
        <f t="shared" si="8"/>
        <v>#DIV/0!</v>
      </c>
    </row>
    <row r="50" spans="1:7" x14ac:dyDescent="0.25">
      <c r="A50" s="57" t="s">
        <v>15</v>
      </c>
      <c r="B50" s="55">
        <v>256350</v>
      </c>
      <c r="C50" s="55">
        <v>274468</v>
      </c>
      <c r="D50" s="56">
        <f t="shared" si="7"/>
        <v>7.0676809050126854E-2</v>
      </c>
      <c r="E50" s="55">
        <v>483668</v>
      </c>
      <c r="F50" s="55">
        <v>527128</v>
      </c>
      <c r="G50" s="56">
        <f t="shared" si="8"/>
        <v>8.9855024520952398E-2</v>
      </c>
    </row>
    <row r="53" spans="1:7" x14ac:dyDescent="0.25">
      <c r="B53" s="74" t="s">
        <v>24</v>
      </c>
      <c r="C53" s="74"/>
      <c r="D53" s="74"/>
      <c r="E53" s="74"/>
      <c r="F53" s="74"/>
      <c r="G53" s="74"/>
    </row>
    <row r="54" spans="1:7" ht="15" customHeight="1" x14ac:dyDescent="0.25">
      <c r="A54" s="80" t="s">
        <v>10</v>
      </c>
      <c r="B54" s="76" t="s">
        <v>58</v>
      </c>
      <c r="C54" s="76"/>
      <c r="D54" s="76" t="s">
        <v>64</v>
      </c>
      <c r="E54" s="72" t="s">
        <v>63</v>
      </c>
      <c r="F54" s="72"/>
      <c r="G54" s="76" t="s">
        <v>65</v>
      </c>
    </row>
    <row r="55" spans="1:7" x14ac:dyDescent="0.25">
      <c r="A55" s="81"/>
      <c r="B55" s="54">
        <v>2025</v>
      </c>
      <c r="C55" s="54">
        <v>2026</v>
      </c>
      <c r="D55" s="76"/>
      <c r="E55" s="54">
        <v>2025</v>
      </c>
      <c r="F55" s="54">
        <v>2026</v>
      </c>
      <c r="G55" s="76"/>
    </row>
    <row r="56" spans="1:7" x14ac:dyDescent="0.25">
      <c r="A56" s="58" t="s">
        <v>13</v>
      </c>
      <c r="B56" s="28">
        <v>161632</v>
      </c>
      <c r="C56" s="28">
        <v>154816</v>
      </c>
      <c r="D56" s="32">
        <f>C56/B56-1</f>
        <v>-4.2169867352999435E-2</v>
      </c>
      <c r="E56" s="29">
        <v>332190</v>
      </c>
      <c r="F56" s="28">
        <v>360999</v>
      </c>
      <c r="G56" s="32">
        <f>F56/E56-1</f>
        <v>8.672446491465724E-2</v>
      </c>
    </row>
    <row r="57" spans="1:7" ht="15" customHeight="1" x14ac:dyDescent="0.25">
      <c r="A57" s="58" t="s">
        <v>16</v>
      </c>
      <c r="B57" s="28">
        <v>7398</v>
      </c>
      <c r="C57" s="28">
        <v>6934</v>
      </c>
      <c r="D57" s="32">
        <f t="shared" ref="D57:D59" si="9">C57/B57-1</f>
        <v>-6.271965396052992E-2</v>
      </c>
      <c r="E57" s="29">
        <v>10548</v>
      </c>
      <c r="F57" s="28">
        <v>9376</v>
      </c>
      <c r="G57" s="32">
        <f t="shared" ref="G57:G59" si="10">F57/E57-1</f>
        <v>-0.11111111111111116</v>
      </c>
    </row>
    <row r="58" spans="1:7" x14ac:dyDescent="0.25">
      <c r="A58" s="58" t="s">
        <v>26</v>
      </c>
      <c r="B58" s="28"/>
      <c r="C58" s="28"/>
      <c r="D58" s="32" t="e">
        <f t="shared" si="9"/>
        <v>#DIV/0!</v>
      </c>
      <c r="E58" s="29">
        <v>0</v>
      </c>
      <c r="F58" s="28">
        <v>701</v>
      </c>
      <c r="G58" s="32" t="e">
        <f t="shared" si="10"/>
        <v>#DIV/0!</v>
      </c>
    </row>
    <row r="59" spans="1:7" x14ac:dyDescent="0.25">
      <c r="A59" s="57" t="s">
        <v>15</v>
      </c>
      <c r="B59" s="55">
        <v>169030</v>
      </c>
      <c r="C59" s="55">
        <v>161750</v>
      </c>
      <c r="D59" s="56">
        <f t="shared" si="9"/>
        <v>-4.306927764302193E-2</v>
      </c>
      <c r="E59" s="55">
        <v>342738</v>
      </c>
      <c r="F59" s="55">
        <v>371076</v>
      </c>
      <c r="G59" s="56">
        <f t="shared" si="10"/>
        <v>8.2681231728025439E-2</v>
      </c>
    </row>
    <row r="62" spans="1:7" x14ac:dyDescent="0.25">
      <c r="B62" s="74" t="s">
        <v>25</v>
      </c>
      <c r="C62" s="74"/>
      <c r="D62" s="74"/>
      <c r="E62" s="74"/>
      <c r="F62" s="74"/>
      <c r="G62" s="74"/>
    </row>
    <row r="63" spans="1:7" ht="15" customHeight="1" x14ac:dyDescent="0.25">
      <c r="A63" s="75" t="s">
        <v>10</v>
      </c>
      <c r="B63" s="76" t="s">
        <v>58</v>
      </c>
      <c r="C63" s="76"/>
      <c r="D63" s="76" t="s">
        <v>64</v>
      </c>
      <c r="E63" s="72" t="s">
        <v>63</v>
      </c>
      <c r="F63" s="72"/>
      <c r="G63" s="76" t="s">
        <v>65</v>
      </c>
    </row>
    <row r="64" spans="1:7" x14ac:dyDescent="0.25">
      <c r="A64" s="75"/>
      <c r="B64" s="54">
        <v>2025</v>
      </c>
      <c r="C64" s="54">
        <v>2026</v>
      </c>
      <c r="D64" s="76"/>
      <c r="E64" s="54">
        <v>2025</v>
      </c>
      <c r="F64" s="54">
        <v>2026</v>
      </c>
      <c r="G64" s="76"/>
    </row>
    <row r="65" spans="1:7" x14ac:dyDescent="0.25">
      <c r="A65" s="58" t="s">
        <v>13</v>
      </c>
      <c r="B65" s="28">
        <v>132476</v>
      </c>
      <c r="C65" s="28">
        <v>119929</v>
      </c>
      <c r="D65" s="32">
        <f>C65/B65-1</f>
        <v>-9.4711494912286032E-2</v>
      </c>
      <c r="E65" s="29">
        <v>266018</v>
      </c>
      <c r="F65" s="28">
        <v>255376</v>
      </c>
      <c r="G65" s="32">
        <f>F65/E65-1</f>
        <v>-4.0004811704471122E-2</v>
      </c>
    </row>
    <row r="66" spans="1:7" x14ac:dyDescent="0.25">
      <c r="A66" s="58" t="s">
        <v>16</v>
      </c>
      <c r="B66" s="28">
        <v>4153</v>
      </c>
      <c r="C66" s="28">
        <v>4079</v>
      </c>
      <c r="D66" s="32">
        <f t="shared" ref="D66" si="11">C66/B66-1</f>
        <v>-1.7818444497953334E-2</v>
      </c>
      <c r="E66" s="29">
        <v>4153</v>
      </c>
      <c r="F66" s="28">
        <v>4079</v>
      </c>
      <c r="G66" s="32">
        <f t="shared" ref="G66:G67" si="12">F66/E66-1</f>
        <v>-1.7818444497953334E-2</v>
      </c>
    </row>
    <row r="67" spans="1:7" x14ac:dyDescent="0.25">
      <c r="A67" s="57" t="s">
        <v>15</v>
      </c>
      <c r="B67" s="55">
        <v>136629</v>
      </c>
      <c r="C67" s="55">
        <v>124008</v>
      </c>
      <c r="D67" s="56">
        <f t="shared" ref="D67" si="13">C67/B67-1</f>
        <v>-9.237423972948644E-2</v>
      </c>
      <c r="E67" s="55">
        <v>270171</v>
      </c>
      <c r="F67" s="55">
        <v>259455</v>
      </c>
      <c r="G67" s="56">
        <f t="shared" si="12"/>
        <v>-3.9663768502170793E-2</v>
      </c>
    </row>
    <row r="70" spans="1:7" x14ac:dyDescent="0.25">
      <c r="B70" s="74" t="s">
        <v>27</v>
      </c>
      <c r="C70" s="74"/>
      <c r="D70" s="74"/>
      <c r="E70" s="74"/>
      <c r="F70" s="74"/>
      <c r="G70" s="74"/>
    </row>
    <row r="71" spans="1:7" ht="15" customHeight="1" x14ac:dyDescent="0.25">
      <c r="A71" s="75" t="s">
        <v>10</v>
      </c>
      <c r="B71" s="76" t="s">
        <v>58</v>
      </c>
      <c r="C71" s="76"/>
      <c r="D71" s="76" t="s">
        <v>64</v>
      </c>
      <c r="E71" s="72" t="s">
        <v>63</v>
      </c>
      <c r="F71" s="72"/>
      <c r="G71" s="76" t="s">
        <v>65</v>
      </c>
    </row>
    <row r="72" spans="1:7" x14ac:dyDescent="0.25">
      <c r="A72" s="75"/>
      <c r="B72" s="54">
        <v>2025</v>
      </c>
      <c r="C72" s="54">
        <v>2026</v>
      </c>
      <c r="D72" s="76"/>
      <c r="E72" s="54">
        <v>2025</v>
      </c>
      <c r="F72" s="54">
        <v>2026</v>
      </c>
      <c r="G72" s="76"/>
    </row>
    <row r="73" spans="1:7" x14ac:dyDescent="0.25">
      <c r="A73" s="58" t="s">
        <v>13</v>
      </c>
      <c r="B73" s="28">
        <v>63348</v>
      </c>
      <c r="C73" s="28">
        <v>48425</v>
      </c>
      <c r="D73" s="32">
        <f>C73/B73-1</f>
        <v>-0.2355717623287239</v>
      </c>
      <c r="E73" s="29">
        <v>124696</v>
      </c>
      <c r="F73" s="28">
        <v>103224</v>
      </c>
      <c r="G73" s="32">
        <f>F73/E73-1</f>
        <v>-0.17219477769936486</v>
      </c>
    </row>
    <row r="74" spans="1:7" x14ac:dyDescent="0.25">
      <c r="A74" s="58" t="s">
        <v>16</v>
      </c>
      <c r="B74" s="28">
        <v>1891</v>
      </c>
      <c r="C74" s="28">
        <v>2703</v>
      </c>
      <c r="D74" s="32">
        <f t="shared" ref="D74:D76" si="14">C74/B74-1</f>
        <v>0.42940243257535693</v>
      </c>
      <c r="E74" s="29">
        <v>2522</v>
      </c>
      <c r="F74" s="28">
        <v>3492</v>
      </c>
      <c r="G74" s="32">
        <f t="shared" ref="G74:G76" si="15">F74/E74-1</f>
        <v>0.38461538461538458</v>
      </c>
    </row>
    <row r="75" spans="1:7" x14ac:dyDescent="0.25">
      <c r="A75" s="58" t="s">
        <v>26</v>
      </c>
      <c r="B75" s="28"/>
      <c r="C75" s="28">
        <v>44</v>
      </c>
      <c r="D75" s="32" t="e">
        <f t="shared" si="14"/>
        <v>#DIV/0!</v>
      </c>
      <c r="E75" s="29">
        <v>162</v>
      </c>
      <c r="F75" s="28">
        <v>44</v>
      </c>
      <c r="G75" s="32">
        <f t="shared" si="15"/>
        <v>-0.72839506172839508</v>
      </c>
    </row>
    <row r="76" spans="1:7" x14ac:dyDescent="0.25">
      <c r="A76" s="57" t="s">
        <v>15</v>
      </c>
      <c r="B76" s="55">
        <v>65239</v>
      </c>
      <c r="C76" s="55">
        <v>51172</v>
      </c>
      <c r="D76" s="56">
        <f t="shared" si="14"/>
        <v>-0.21562255705942768</v>
      </c>
      <c r="E76" s="55">
        <v>127380</v>
      </c>
      <c r="F76" s="55">
        <v>106760</v>
      </c>
      <c r="G76" s="56">
        <f t="shared" si="15"/>
        <v>-0.16187784581566966</v>
      </c>
    </row>
    <row r="79" spans="1:7" x14ac:dyDescent="0.25">
      <c r="B79" s="74" t="s">
        <v>28</v>
      </c>
      <c r="C79" s="74"/>
      <c r="D79" s="74"/>
      <c r="E79" s="74"/>
      <c r="F79" s="74"/>
      <c r="G79" s="74"/>
    </row>
    <row r="80" spans="1:7" ht="15" customHeight="1" x14ac:dyDescent="0.25">
      <c r="A80" s="75" t="s">
        <v>10</v>
      </c>
      <c r="B80" s="76" t="s">
        <v>58</v>
      </c>
      <c r="C80" s="76"/>
      <c r="D80" s="76" t="s">
        <v>64</v>
      </c>
      <c r="E80" s="72" t="s">
        <v>63</v>
      </c>
      <c r="F80" s="72"/>
      <c r="G80" s="76" t="s">
        <v>65</v>
      </c>
    </row>
    <row r="81" spans="1:7" x14ac:dyDescent="0.25">
      <c r="A81" s="75"/>
      <c r="B81" s="54">
        <v>2025</v>
      </c>
      <c r="C81" s="54">
        <v>2026</v>
      </c>
      <c r="D81" s="76"/>
      <c r="E81" s="54">
        <v>2025</v>
      </c>
      <c r="F81" s="54">
        <v>2026</v>
      </c>
      <c r="G81" s="76"/>
    </row>
    <row r="82" spans="1:7" x14ac:dyDescent="0.25">
      <c r="A82" s="58" t="s">
        <v>13</v>
      </c>
      <c r="B82" s="28">
        <v>66976</v>
      </c>
      <c r="C82" s="28">
        <v>68024</v>
      </c>
      <c r="D82" s="32">
        <f>C82/B82-1</f>
        <v>1.5647396082178799E-2</v>
      </c>
      <c r="E82" s="29">
        <v>143024</v>
      </c>
      <c r="F82" s="28">
        <v>156351</v>
      </c>
      <c r="G82" s="32">
        <f>F82/E82-1</f>
        <v>9.3180165566618234E-2</v>
      </c>
    </row>
    <row r="83" spans="1:7" x14ac:dyDescent="0.25">
      <c r="A83" s="58" t="s">
        <v>26</v>
      </c>
      <c r="B83" s="28"/>
      <c r="C83" s="28">
        <v>318</v>
      </c>
      <c r="D83" s="32" t="e">
        <f>C83/B83-1</f>
        <v>#DIV/0!</v>
      </c>
      <c r="E83" s="29"/>
      <c r="F83" s="28">
        <v>318</v>
      </c>
      <c r="G83" s="32" t="e">
        <f t="shared" ref="G83:G84" si="16">F83/E83-1</f>
        <v>#DIV/0!</v>
      </c>
    </row>
    <row r="84" spans="1:7" x14ac:dyDescent="0.25">
      <c r="A84" s="57" t="s">
        <v>15</v>
      </c>
      <c r="B84" s="55">
        <v>66976</v>
      </c>
      <c r="C84" s="55">
        <v>68342</v>
      </c>
      <c r="D84" s="56">
        <f t="shared" ref="D84" si="17">C84/B84-1</f>
        <v>2.039536550406118E-2</v>
      </c>
      <c r="E84" s="55">
        <v>143024</v>
      </c>
      <c r="F84" s="55">
        <v>156669</v>
      </c>
      <c r="G84" s="56">
        <f t="shared" si="16"/>
        <v>9.5403568631837965E-2</v>
      </c>
    </row>
    <row r="87" spans="1:7" x14ac:dyDescent="0.25">
      <c r="B87" s="74" t="s">
        <v>29</v>
      </c>
      <c r="C87" s="74"/>
      <c r="D87" s="74"/>
      <c r="E87" s="74"/>
      <c r="F87" s="74"/>
      <c r="G87" s="74"/>
    </row>
    <row r="88" spans="1:7" ht="15" customHeight="1" x14ac:dyDescent="0.25">
      <c r="A88" s="75" t="s">
        <v>10</v>
      </c>
      <c r="B88" s="76" t="s">
        <v>58</v>
      </c>
      <c r="C88" s="76"/>
      <c r="D88" s="76" t="s">
        <v>64</v>
      </c>
      <c r="E88" s="72" t="s">
        <v>63</v>
      </c>
      <c r="F88" s="72"/>
      <c r="G88" s="76" t="s">
        <v>65</v>
      </c>
    </row>
    <row r="89" spans="1:7" x14ac:dyDescent="0.25">
      <c r="A89" s="75"/>
      <c r="B89" s="54">
        <v>2025</v>
      </c>
      <c r="C89" s="54">
        <v>2026</v>
      </c>
      <c r="D89" s="76"/>
      <c r="E89" s="54">
        <v>2025</v>
      </c>
      <c r="F89" s="54">
        <v>2026</v>
      </c>
      <c r="G89" s="76"/>
    </row>
    <row r="90" spans="1:7" x14ac:dyDescent="0.25">
      <c r="A90" s="58" t="s">
        <v>13</v>
      </c>
      <c r="B90" s="28">
        <v>148466</v>
      </c>
      <c r="C90" s="28">
        <v>149786</v>
      </c>
      <c r="D90" s="32">
        <f>C90/B90-1</f>
        <v>8.8909245214392474E-3</v>
      </c>
      <c r="E90" s="29">
        <v>300269</v>
      </c>
      <c r="F90" s="28">
        <v>331731</v>
      </c>
      <c r="G90" s="32">
        <f>F90/E90-1</f>
        <v>0.10477938115489782</v>
      </c>
    </row>
    <row r="91" spans="1:7" x14ac:dyDescent="0.25">
      <c r="A91" s="58" t="s">
        <v>33</v>
      </c>
      <c r="B91" s="28">
        <v>3281</v>
      </c>
      <c r="C91" s="28">
        <v>2651</v>
      </c>
      <c r="D91" s="32">
        <f t="shared" ref="D91:D94" si="18">C91/B91-1</f>
        <v>-0.1920146296860713</v>
      </c>
      <c r="E91" s="29">
        <v>6550</v>
      </c>
      <c r="F91" s="28">
        <v>7620</v>
      </c>
      <c r="G91" s="32">
        <f t="shared" ref="G91:G94" si="19">F91/E91-1</f>
        <v>0.16335877862595427</v>
      </c>
    </row>
    <row r="92" spans="1:7" x14ac:dyDescent="0.25">
      <c r="A92" s="58" t="s">
        <v>16</v>
      </c>
      <c r="B92" s="28">
        <v>6267</v>
      </c>
      <c r="C92" s="28">
        <v>3791</v>
      </c>
      <c r="D92" s="32">
        <f t="shared" si="18"/>
        <v>-0.39508536779958514</v>
      </c>
      <c r="E92" s="29">
        <v>9563</v>
      </c>
      <c r="F92" s="28">
        <v>3791</v>
      </c>
      <c r="G92" s="32">
        <f t="shared" si="19"/>
        <v>-0.60357628359301474</v>
      </c>
    </row>
    <row r="93" spans="1:7" x14ac:dyDescent="0.25">
      <c r="A93" s="58" t="s">
        <v>26</v>
      </c>
      <c r="B93" s="28">
        <v>283</v>
      </c>
      <c r="C93" s="28">
        <v>29</v>
      </c>
      <c r="D93" s="32">
        <f t="shared" si="18"/>
        <v>-0.89752650176678439</v>
      </c>
      <c r="E93" s="29">
        <v>357</v>
      </c>
      <c r="F93" s="28">
        <v>776</v>
      </c>
      <c r="G93" s="32">
        <f t="shared" si="19"/>
        <v>1.1736694677871147</v>
      </c>
    </row>
    <row r="94" spans="1:7" x14ac:dyDescent="0.25">
      <c r="A94" s="57" t="s">
        <v>15</v>
      </c>
      <c r="B94" s="55">
        <v>158297</v>
      </c>
      <c r="C94" s="55">
        <v>156257</v>
      </c>
      <c r="D94" s="56">
        <f t="shared" si="18"/>
        <v>-1.2887167792188126E-2</v>
      </c>
      <c r="E94" s="55">
        <v>316739</v>
      </c>
      <c r="F94" s="55">
        <v>343918</v>
      </c>
      <c r="G94" s="56">
        <f t="shared" si="19"/>
        <v>8.5808820511525274E-2</v>
      </c>
    </row>
    <row r="97" spans="2:2" x14ac:dyDescent="0.25">
      <c r="B97" s="35"/>
    </row>
  </sheetData>
  <mergeCells count="55">
    <mergeCell ref="B62:G62"/>
    <mergeCell ref="A63:A64"/>
    <mergeCell ref="B63:C63"/>
    <mergeCell ref="D63:D64"/>
    <mergeCell ref="E63:F63"/>
    <mergeCell ref="G63:G64"/>
    <mergeCell ref="E44:F44"/>
    <mergeCell ref="G44:G45"/>
    <mergeCell ref="B53:G53"/>
    <mergeCell ref="A54:A55"/>
    <mergeCell ref="B54:C54"/>
    <mergeCell ref="D54:D55"/>
    <mergeCell ref="E54:F54"/>
    <mergeCell ref="G54:G55"/>
    <mergeCell ref="E21:F21"/>
    <mergeCell ref="G21:G22"/>
    <mergeCell ref="A9:A10"/>
    <mergeCell ref="B9:C9"/>
    <mergeCell ref="D9:D10"/>
    <mergeCell ref="E9:F9"/>
    <mergeCell ref="G9:G10"/>
    <mergeCell ref="B43:G43"/>
    <mergeCell ref="A44:A45"/>
    <mergeCell ref="B44:C44"/>
    <mergeCell ref="D44:D45"/>
    <mergeCell ref="A6:G6"/>
    <mergeCell ref="B32:G32"/>
    <mergeCell ref="A33:A34"/>
    <mergeCell ref="B33:C33"/>
    <mergeCell ref="D33:D34"/>
    <mergeCell ref="E33:F33"/>
    <mergeCell ref="G33:G34"/>
    <mergeCell ref="B8:G8"/>
    <mergeCell ref="B20:G20"/>
    <mergeCell ref="A21:A22"/>
    <mergeCell ref="B21:C21"/>
    <mergeCell ref="D21:D22"/>
    <mergeCell ref="B70:G70"/>
    <mergeCell ref="A71:A72"/>
    <mergeCell ref="B71:C71"/>
    <mergeCell ref="D71:D72"/>
    <mergeCell ref="E71:F71"/>
    <mergeCell ref="G71:G72"/>
    <mergeCell ref="B79:G79"/>
    <mergeCell ref="A80:A81"/>
    <mergeCell ref="B80:C80"/>
    <mergeCell ref="D80:D81"/>
    <mergeCell ref="E80:F80"/>
    <mergeCell ref="G80:G81"/>
    <mergeCell ref="B87:G87"/>
    <mergeCell ref="A88:A89"/>
    <mergeCell ref="B88:C88"/>
    <mergeCell ref="D88:D89"/>
    <mergeCell ref="E88:F88"/>
    <mergeCell ref="G88:G8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C63"/>
  <sheetViews>
    <sheetView workbookViewId="0">
      <selection activeCell="H10" sqref="H9:H10"/>
    </sheetView>
  </sheetViews>
  <sheetFormatPr baseColWidth="10" defaultRowHeight="15" x14ac:dyDescent="0.25"/>
  <cols>
    <col min="1" max="1" width="29.28515625" customWidth="1"/>
    <col min="2" max="2" width="14.7109375" customWidth="1"/>
    <col min="3" max="3" width="23.42578125" customWidth="1"/>
  </cols>
  <sheetData>
    <row r="5" spans="1:3" ht="15.75" thickBot="1" x14ac:dyDescent="0.3"/>
    <row r="6" spans="1:3" ht="15.75" thickBot="1" x14ac:dyDescent="0.3">
      <c r="A6" s="82" t="s">
        <v>66</v>
      </c>
      <c r="B6" s="83"/>
      <c r="C6" s="84"/>
    </row>
    <row r="7" spans="1:3" x14ac:dyDescent="0.25">
      <c r="A7" s="21" t="s">
        <v>9</v>
      </c>
      <c r="B7" s="22" t="s">
        <v>10</v>
      </c>
      <c r="C7" s="23" t="s">
        <v>11</v>
      </c>
    </row>
    <row r="8" spans="1:3" x14ac:dyDescent="0.25">
      <c r="A8" s="19" t="s">
        <v>76</v>
      </c>
      <c r="B8" s="24">
        <v>65475</v>
      </c>
      <c r="C8" s="25">
        <f>B8/$B$13*100</f>
        <v>2.6118143762879567</v>
      </c>
    </row>
    <row r="9" spans="1:3" x14ac:dyDescent="0.25">
      <c r="A9" s="19" t="s">
        <v>77</v>
      </c>
      <c r="B9" s="24">
        <v>53104</v>
      </c>
      <c r="C9" s="25">
        <f t="shared" ref="C9:C13" si="0">B9/$B$13*100</f>
        <v>2.1183320448781311</v>
      </c>
    </row>
    <row r="10" spans="1:3" x14ac:dyDescent="0.25">
      <c r="A10" s="19" t="s">
        <v>78</v>
      </c>
      <c r="B10" s="24">
        <v>49082</v>
      </c>
      <c r="C10" s="25">
        <f t="shared" si="0"/>
        <v>1.957893443558083</v>
      </c>
    </row>
    <row r="11" spans="1:3" x14ac:dyDescent="0.25">
      <c r="A11" s="19" t="s">
        <v>79</v>
      </c>
      <c r="B11" s="24">
        <v>45323</v>
      </c>
      <c r="C11" s="25">
        <f t="shared" si="0"/>
        <v>1.8079459790225132</v>
      </c>
    </row>
    <row r="12" spans="1:3" x14ac:dyDescent="0.25">
      <c r="A12" s="19" t="s">
        <v>80</v>
      </c>
      <c r="B12" s="24">
        <v>40101</v>
      </c>
      <c r="C12" s="25">
        <f t="shared" si="0"/>
        <v>1.5996390729824106</v>
      </c>
    </row>
    <row r="13" spans="1:3" x14ac:dyDescent="0.25">
      <c r="A13" s="51" t="s">
        <v>12</v>
      </c>
      <c r="B13" s="59">
        <v>2506878</v>
      </c>
      <c r="C13" s="60">
        <f t="shared" si="0"/>
        <v>100</v>
      </c>
    </row>
    <row r="15" spans="1:3" ht="15.75" thickBot="1" x14ac:dyDescent="0.3"/>
    <row r="16" spans="1:3" ht="15.75" thickBot="1" x14ac:dyDescent="0.3">
      <c r="A16" s="82" t="s">
        <v>67</v>
      </c>
      <c r="B16" s="83"/>
      <c r="C16" s="84"/>
    </row>
    <row r="17" spans="1:3" x14ac:dyDescent="0.25">
      <c r="A17" s="21" t="s">
        <v>9</v>
      </c>
      <c r="B17" s="22" t="s">
        <v>10</v>
      </c>
      <c r="C17" s="23" t="s">
        <v>11</v>
      </c>
    </row>
    <row r="18" spans="1:3" x14ac:dyDescent="0.25">
      <c r="A18" s="19" t="s">
        <v>77</v>
      </c>
      <c r="B18" s="24">
        <v>53104</v>
      </c>
      <c r="C18" s="36">
        <f>B18/$B$23</f>
        <v>7.2038439311847322E-2</v>
      </c>
    </row>
    <row r="19" spans="1:3" x14ac:dyDescent="0.25">
      <c r="A19" s="19" t="s">
        <v>78</v>
      </c>
      <c r="B19" s="24">
        <v>49082</v>
      </c>
      <c r="C19" s="36">
        <f t="shared" ref="C19:C22" si="1">B19/$B$23</f>
        <v>6.6582379449835999E-2</v>
      </c>
    </row>
    <row r="20" spans="1:3" x14ac:dyDescent="0.25">
      <c r="A20" s="19" t="s">
        <v>81</v>
      </c>
      <c r="B20" s="24">
        <v>37142</v>
      </c>
      <c r="C20" s="36">
        <f t="shared" si="1"/>
        <v>5.0385125657589513E-2</v>
      </c>
    </row>
    <row r="21" spans="1:3" x14ac:dyDescent="0.25">
      <c r="A21" s="19" t="s">
        <v>82</v>
      </c>
      <c r="B21" s="24">
        <v>30184</v>
      </c>
      <c r="C21" s="36">
        <f t="shared" si="1"/>
        <v>4.094622348954504E-2</v>
      </c>
    </row>
    <row r="22" spans="1:3" x14ac:dyDescent="0.25">
      <c r="A22" s="19" t="s">
        <v>83</v>
      </c>
      <c r="B22" s="24">
        <v>27834</v>
      </c>
      <c r="C22" s="36">
        <f t="shared" si="1"/>
        <v>3.7758321780015792E-2</v>
      </c>
    </row>
    <row r="23" spans="1:3" x14ac:dyDescent="0.25">
      <c r="A23" s="51" t="s">
        <v>12</v>
      </c>
      <c r="B23" s="59">
        <v>737162</v>
      </c>
      <c r="C23" s="60">
        <f t="shared" ref="C23" si="2">B23/$B$23*100</f>
        <v>100</v>
      </c>
    </row>
    <row r="25" spans="1:3" ht="15.75" thickBot="1" x14ac:dyDescent="0.3"/>
    <row r="26" spans="1:3" ht="15.75" thickBot="1" x14ac:dyDescent="0.3">
      <c r="A26" s="82" t="s">
        <v>68</v>
      </c>
      <c r="B26" s="83"/>
      <c r="C26" s="84"/>
    </row>
    <row r="27" spans="1:3" x14ac:dyDescent="0.25">
      <c r="A27" s="21" t="s">
        <v>9</v>
      </c>
      <c r="B27" s="22" t="s">
        <v>10</v>
      </c>
      <c r="C27" s="23" t="s">
        <v>11</v>
      </c>
    </row>
    <row r="28" spans="1:3" x14ac:dyDescent="0.25">
      <c r="A28" s="19" t="s">
        <v>76</v>
      </c>
      <c r="B28" s="24">
        <v>65475</v>
      </c>
      <c r="C28" s="25">
        <f>B28/$B$33*100</f>
        <v>7.5455846661273265</v>
      </c>
    </row>
    <row r="29" spans="1:3" x14ac:dyDescent="0.25">
      <c r="A29" s="19" t="s">
        <v>79</v>
      </c>
      <c r="B29" s="24">
        <v>45323</v>
      </c>
      <c r="C29" s="25">
        <f t="shared" ref="C29:C33" si="3">B29/$B$33*100</f>
        <v>5.2231925746145675</v>
      </c>
    </row>
    <row r="30" spans="1:3" x14ac:dyDescent="0.25">
      <c r="A30" s="19" t="s">
        <v>80</v>
      </c>
      <c r="B30" s="24">
        <v>40101</v>
      </c>
      <c r="C30" s="25">
        <f t="shared" si="3"/>
        <v>4.6213897013573408</v>
      </c>
    </row>
    <row r="31" spans="1:3" x14ac:dyDescent="0.25">
      <c r="A31" s="19" t="s">
        <v>84</v>
      </c>
      <c r="B31" s="24">
        <v>30837</v>
      </c>
      <c r="C31" s="25">
        <f t="shared" si="3"/>
        <v>3.5537715822736669</v>
      </c>
    </row>
    <row r="32" spans="1:3" x14ac:dyDescent="0.25">
      <c r="A32" s="19" t="s">
        <v>85</v>
      </c>
      <c r="B32" s="24">
        <v>28548</v>
      </c>
      <c r="C32" s="25">
        <f t="shared" si="3"/>
        <v>3.2899786338083681</v>
      </c>
    </row>
    <row r="33" spans="1:3" x14ac:dyDescent="0.25">
      <c r="A33" s="51" t="s">
        <v>12</v>
      </c>
      <c r="B33" s="59">
        <v>867726</v>
      </c>
      <c r="C33" s="60">
        <f t="shared" si="3"/>
        <v>100</v>
      </c>
    </row>
    <row r="35" spans="1:3" ht="15.75" thickBot="1" x14ac:dyDescent="0.3"/>
    <row r="36" spans="1:3" ht="15.75" thickBot="1" x14ac:dyDescent="0.3">
      <c r="A36" s="82" t="s">
        <v>69</v>
      </c>
      <c r="B36" s="83"/>
      <c r="C36" s="84"/>
    </row>
    <row r="37" spans="1:3" x14ac:dyDescent="0.25">
      <c r="A37" s="21" t="s">
        <v>9</v>
      </c>
      <c r="B37" s="22" t="s">
        <v>10</v>
      </c>
      <c r="C37" s="23" t="s">
        <v>11</v>
      </c>
    </row>
    <row r="38" spans="1:3" x14ac:dyDescent="0.25">
      <c r="A38" s="19" t="s">
        <v>86</v>
      </c>
      <c r="B38" s="24">
        <v>34148</v>
      </c>
      <c r="C38" s="25">
        <f>B38/$B$43*100</f>
        <v>12.441523237681624</v>
      </c>
    </row>
    <row r="39" spans="1:3" x14ac:dyDescent="0.25">
      <c r="A39" s="19" t="s">
        <v>87</v>
      </c>
      <c r="B39" s="24">
        <v>18683</v>
      </c>
      <c r="C39" s="25">
        <f t="shared" ref="C39:C43" si="4">B39/$B$43*100</f>
        <v>6.8069866068175529</v>
      </c>
    </row>
    <row r="40" spans="1:3" x14ac:dyDescent="0.25">
      <c r="A40" s="19" t="s">
        <v>88</v>
      </c>
      <c r="B40" s="24">
        <v>16273</v>
      </c>
      <c r="C40" s="25">
        <f t="shared" si="4"/>
        <v>5.9289243190463008</v>
      </c>
    </row>
    <row r="41" spans="1:3" x14ac:dyDescent="0.25">
      <c r="A41" s="19" t="s">
        <v>89</v>
      </c>
      <c r="B41" s="24">
        <v>15227</v>
      </c>
      <c r="C41" s="25">
        <f t="shared" si="4"/>
        <v>5.547823425681683</v>
      </c>
    </row>
    <row r="42" spans="1:3" x14ac:dyDescent="0.25">
      <c r="A42" s="19" t="s">
        <v>90</v>
      </c>
      <c r="B42" s="24">
        <v>9747</v>
      </c>
      <c r="C42" s="25">
        <f t="shared" si="4"/>
        <v>3.5512336592972584</v>
      </c>
    </row>
    <row r="43" spans="1:3" x14ac:dyDescent="0.25">
      <c r="A43" s="51" t="s">
        <v>12</v>
      </c>
      <c r="B43" s="59">
        <v>274468</v>
      </c>
      <c r="C43" s="60">
        <f t="shared" si="4"/>
        <v>100</v>
      </c>
    </row>
    <row r="45" spans="1:3" ht="15.75" thickBot="1" x14ac:dyDescent="0.3"/>
    <row r="46" spans="1:3" ht="15.75" thickBot="1" x14ac:dyDescent="0.3">
      <c r="A46" s="82" t="s">
        <v>70</v>
      </c>
      <c r="B46" s="83"/>
      <c r="C46" s="84"/>
    </row>
    <row r="47" spans="1:3" x14ac:dyDescent="0.25">
      <c r="A47" s="21" t="s">
        <v>9</v>
      </c>
      <c r="B47" s="22" t="s">
        <v>10</v>
      </c>
      <c r="C47" s="23" t="s">
        <v>11</v>
      </c>
    </row>
    <row r="48" spans="1:3" x14ac:dyDescent="0.25">
      <c r="A48" s="19" t="s">
        <v>91</v>
      </c>
      <c r="B48" s="24">
        <v>24205</v>
      </c>
      <c r="C48" s="25">
        <f>B48/$B$53*100</f>
        <v>14.964451313755797</v>
      </c>
    </row>
    <row r="49" spans="1:3" x14ac:dyDescent="0.25">
      <c r="A49" s="19" t="s">
        <v>92</v>
      </c>
      <c r="B49" s="24">
        <v>21084</v>
      </c>
      <c r="C49" s="25">
        <f t="shared" ref="C49:C53" si="5">B49/$B$53*100</f>
        <v>13.034930448222564</v>
      </c>
    </row>
    <row r="50" spans="1:3" x14ac:dyDescent="0.25">
      <c r="A50" s="19" t="s">
        <v>93</v>
      </c>
      <c r="B50" s="24">
        <v>14945</v>
      </c>
      <c r="C50" s="25">
        <f t="shared" si="5"/>
        <v>9.2395672333848538</v>
      </c>
    </row>
    <row r="51" spans="1:3" x14ac:dyDescent="0.25">
      <c r="A51" s="19" t="s">
        <v>94</v>
      </c>
      <c r="B51" s="24">
        <v>9876</v>
      </c>
      <c r="C51" s="25">
        <f t="shared" si="5"/>
        <v>6.1057187017001544</v>
      </c>
    </row>
    <row r="52" spans="1:3" x14ac:dyDescent="0.25">
      <c r="A52" s="19" t="s">
        <v>95</v>
      </c>
      <c r="B52" s="24">
        <v>7124</v>
      </c>
      <c r="C52" s="25">
        <f t="shared" si="5"/>
        <v>4.4043276661514685</v>
      </c>
    </row>
    <row r="53" spans="1:3" x14ac:dyDescent="0.25">
      <c r="A53" s="51" t="s">
        <v>12</v>
      </c>
      <c r="B53" s="59">
        <v>161750</v>
      </c>
      <c r="C53" s="60">
        <f t="shared" si="5"/>
        <v>100</v>
      </c>
    </row>
    <row r="55" spans="1:3" ht="15.75" thickBot="1" x14ac:dyDescent="0.3"/>
    <row r="56" spans="1:3" ht="15.75" thickBot="1" x14ac:dyDescent="0.3">
      <c r="A56" s="82" t="s">
        <v>74</v>
      </c>
      <c r="B56" s="83"/>
      <c r="C56" s="84"/>
    </row>
    <row r="57" spans="1:3" x14ac:dyDescent="0.25">
      <c r="A57" s="21" t="s">
        <v>9</v>
      </c>
      <c r="B57" s="22" t="s">
        <v>10</v>
      </c>
      <c r="C57" s="23" t="s">
        <v>11</v>
      </c>
    </row>
    <row r="58" spans="1:3" x14ac:dyDescent="0.25">
      <c r="A58" s="19" t="s">
        <v>96</v>
      </c>
      <c r="B58" s="24">
        <v>11950</v>
      </c>
      <c r="C58" s="25">
        <f>B58/$B$63*100</f>
        <v>9.6364750661247669</v>
      </c>
    </row>
    <row r="59" spans="1:3" x14ac:dyDescent="0.25">
      <c r="A59" s="19" t="s">
        <v>97</v>
      </c>
      <c r="B59" s="24">
        <v>10959</v>
      </c>
      <c r="C59" s="25">
        <f t="shared" ref="C59:C63" si="6">B59/$B$63*100</f>
        <v>8.837333075285466</v>
      </c>
    </row>
    <row r="60" spans="1:3" x14ac:dyDescent="0.25">
      <c r="A60" s="19" t="s">
        <v>98</v>
      </c>
      <c r="B60" s="24">
        <v>9833</v>
      </c>
      <c r="C60" s="25">
        <f t="shared" si="6"/>
        <v>7.9293271401845038</v>
      </c>
    </row>
    <row r="61" spans="1:3" x14ac:dyDescent="0.25">
      <c r="A61" s="19" t="s">
        <v>99</v>
      </c>
      <c r="B61" s="24">
        <v>8969</v>
      </c>
      <c r="C61" s="25">
        <f t="shared" si="6"/>
        <v>7.2325978969098772</v>
      </c>
    </row>
    <row r="62" spans="1:3" x14ac:dyDescent="0.25">
      <c r="A62" s="19" t="s">
        <v>100</v>
      </c>
      <c r="B62" s="24">
        <v>8158</v>
      </c>
      <c r="C62" s="25">
        <f t="shared" si="6"/>
        <v>6.5786078317527901</v>
      </c>
    </row>
    <row r="63" spans="1:3" x14ac:dyDescent="0.25">
      <c r="A63" s="51" t="s">
        <v>12</v>
      </c>
      <c r="B63" s="59">
        <v>124008</v>
      </c>
      <c r="C63" s="60">
        <f t="shared" si="6"/>
        <v>100</v>
      </c>
    </row>
  </sheetData>
  <mergeCells count="6">
    <mergeCell ref="A56:C56"/>
    <mergeCell ref="A6:C6"/>
    <mergeCell ref="A16:C16"/>
    <mergeCell ref="A26:C26"/>
    <mergeCell ref="A36:C36"/>
    <mergeCell ref="A46:C46"/>
  </mergeCells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Trafic aérien par aéroport</vt:lpstr>
      <vt:lpstr>Ventilation nat-inter</vt:lpstr>
      <vt:lpstr>Ventilation par région</vt:lpstr>
      <vt:lpstr>Top 5 des routes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SABER ZOUBIDA</cp:lastModifiedBy>
  <dcterms:created xsi:type="dcterms:W3CDTF">2020-03-12T10:26:06Z</dcterms:created>
  <dcterms:modified xsi:type="dcterms:W3CDTF">2026-03-24T15:52:30Z</dcterms:modified>
</cp:coreProperties>
</file>