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xr:revisionPtr revIDLastSave="0" documentId="13_ncr:1_{BD51EC9A-0F06-4636-9C63-E89960E30EA7}" xr6:coauthVersionLast="47" xr6:coauthVersionMax="47" xr10:uidLastSave="{00000000-0000-0000-0000-000000000000}"/>
  <bookViews>
    <workbookView xWindow="-120" yWindow="-120" windowWidth="20730" windowHeight="11040" tabRatio="622" activeTab="2" xr2:uid="{00000000-000D-0000-FFFF-FFFF00000000}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6" l="1"/>
  <c r="G33" i="6"/>
  <c r="G34" i="6"/>
  <c r="G35" i="6"/>
  <c r="G31" i="6"/>
  <c r="I23" i="4"/>
  <c r="I24" i="4"/>
  <c r="I25" i="4"/>
  <c r="P28" i="4"/>
  <c r="Q23" i="4"/>
  <c r="Q24" i="4"/>
  <c r="Q25" i="4"/>
  <c r="S20" i="3"/>
  <c r="S22" i="3"/>
  <c r="S23" i="3"/>
  <c r="S24" i="3"/>
  <c r="S28" i="3"/>
  <c r="P20" i="3"/>
  <c r="P24" i="3"/>
  <c r="P28" i="3"/>
  <c r="G90" i="6"/>
  <c r="D90" i="6"/>
  <c r="D33" i="6"/>
  <c r="G92" i="6"/>
  <c r="G91" i="6"/>
  <c r="G89" i="6"/>
  <c r="G88" i="6"/>
  <c r="D92" i="6"/>
  <c r="D91" i="6"/>
  <c r="D89" i="6"/>
  <c r="D88" i="6"/>
  <c r="G82" i="6"/>
  <c r="G81" i="6"/>
  <c r="G80" i="6"/>
  <c r="D82" i="6"/>
  <c r="D80" i="6"/>
  <c r="G74" i="6"/>
  <c r="G73" i="6"/>
  <c r="G72" i="6"/>
  <c r="G71" i="6"/>
  <c r="D74" i="6"/>
  <c r="D73" i="6"/>
  <c r="D72" i="6"/>
  <c r="D71" i="6"/>
  <c r="G65" i="6"/>
  <c r="G63" i="6"/>
  <c r="G62" i="6"/>
  <c r="D65" i="6"/>
  <c r="D62" i="6"/>
  <c r="G56" i="6"/>
  <c r="G55" i="6"/>
  <c r="G54" i="6"/>
  <c r="G53" i="6"/>
  <c r="G52" i="6"/>
  <c r="D56" i="6"/>
  <c r="D53" i="6"/>
  <c r="D52" i="6"/>
  <c r="G46" i="6"/>
  <c r="G45" i="6"/>
  <c r="G44" i="6"/>
  <c r="G43" i="6"/>
  <c r="G42" i="6"/>
  <c r="D43" i="6"/>
  <c r="D44" i="6"/>
  <c r="D46" i="6"/>
  <c r="D42" i="6"/>
  <c r="G36" i="6"/>
  <c r="D32" i="6"/>
  <c r="D35" i="6"/>
  <c r="D36" i="6"/>
  <c r="D31" i="6"/>
  <c r="G25" i="6"/>
  <c r="G24" i="6"/>
  <c r="G23" i="6"/>
  <c r="G22" i="6"/>
  <c r="G21" i="6"/>
  <c r="G20" i="6"/>
  <c r="G19" i="6"/>
  <c r="D25" i="6"/>
  <c r="D20" i="6"/>
  <c r="D21" i="6"/>
  <c r="D22" i="6"/>
  <c r="D23" i="6"/>
  <c r="D24" i="6"/>
  <c r="D19" i="6"/>
  <c r="D13" i="6"/>
  <c r="D8" i="6"/>
  <c r="D9" i="6"/>
  <c r="D10" i="6"/>
  <c r="D11" i="6"/>
  <c r="D12" i="6"/>
  <c r="D7" i="6"/>
  <c r="G13" i="6"/>
  <c r="G8" i="6"/>
  <c r="G9" i="6"/>
  <c r="G10" i="6"/>
  <c r="G11" i="6"/>
  <c r="G12" i="6"/>
  <c r="G7" i="6"/>
  <c r="Q27" i="4"/>
  <c r="Q28" i="4"/>
  <c r="P22" i="4"/>
  <c r="P23" i="4"/>
  <c r="I27" i="4"/>
  <c r="H22" i="4"/>
  <c r="H23" i="4"/>
  <c r="M28" i="3" l="1"/>
  <c r="J28" i="3"/>
  <c r="G28" i="3"/>
  <c r="D28" i="3"/>
  <c r="S18" i="3"/>
  <c r="S19" i="3"/>
  <c r="P19" i="3"/>
  <c r="M31" i="3"/>
  <c r="J25" i="3"/>
  <c r="G31" i="3"/>
  <c r="D25" i="3"/>
  <c r="D26" i="3"/>
  <c r="D27" i="3"/>
  <c r="D30" i="3"/>
  <c r="C17" i="5" l="1"/>
  <c r="C18" i="5"/>
  <c r="C19" i="5"/>
  <c r="C20" i="5"/>
  <c r="C21" i="5"/>
  <c r="C16" i="5"/>
  <c r="I18" i="4" l="1"/>
  <c r="I19" i="4"/>
  <c r="I20" i="4"/>
  <c r="I21" i="4"/>
  <c r="Q10" i="4" l="1"/>
  <c r="H21" i="4"/>
  <c r="P10" i="4" l="1"/>
  <c r="P15" i="4"/>
  <c r="H14" i="4"/>
  <c r="H12" i="4"/>
  <c r="H10" i="4"/>
  <c r="H15" i="4"/>
  <c r="I7" i="4"/>
  <c r="I13" i="4"/>
  <c r="I14" i="4"/>
  <c r="I12" i="4"/>
  <c r="I10" i="4"/>
  <c r="I15" i="4"/>
  <c r="P11" i="3" l="1"/>
  <c r="P10" i="3"/>
  <c r="S11" i="3"/>
  <c r="S10" i="3"/>
  <c r="S16" i="3"/>
  <c r="S17" i="3"/>
  <c r="S15" i="3"/>
  <c r="S13" i="3"/>
  <c r="P17" i="3"/>
  <c r="P15" i="3"/>
  <c r="P13" i="3"/>
  <c r="M13" i="3"/>
  <c r="J13" i="3"/>
  <c r="G13" i="3"/>
  <c r="D13" i="3"/>
  <c r="I9" i="4" l="1"/>
  <c r="I11" i="4"/>
  <c r="H11" i="4"/>
  <c r="S14" i="3"/>
  <c r="S12" i="3"/>
  <c r="P14" i="3"/>
  <c r="P12" i="3"/>
  <c r="M27" i="3"/>
  <c r="J27" i="3"/>
  <c r="G27" i="3"/>
  <c r="M25" i="3" l="1"/>
  <c r="G25" i="3"/>
  <c r="P16" i="3" l="1"/>
  <c r="P20" i="4" l="1"/>
  <c r="H20" i="4"/>
  <c r="P7" i="4" l="1"/>
  <c r="H7" i="4"/>
  <c r="I16" i="4" l="1"/>
  <c r="I8" i="4"/>
  <c r="I17" i="4"/>
  <c r="I29" i="4"/>
  <c r="H13" i="4"/>
  <c r="H9" i="4"/>
  <c r="H19" i="4"/>
  <c r="H16" i="4"/>
  <c r="H18" i="4"/>
  <c r="H8" i="4"/>
  <c r="H17" i="4"/>
  <c r="H29" i="4"/>
  <c r="Q29" i="4"/>
  <c r="Q7" i="4"/>
  <c r="Q17" i="4"/>
  <c r="Q8" i="4"/>
  <c r="Q18" i="4"/>
  <c r="Q11" i="4"/>
  <c r="Q15" i="4"/>
  <c r="Q16" i="4"/>
  <c r="Q19" i="4"/>
  <c r="Q12" i="4"/>
  <c r="Q14" i="4"/>
  <c r="Q9" i="4"/>
  <c r="Q13" i="4"/>
  <c r="Q20" i="4"/>
  <c r="Q21" i="4"/>
  <c r="P21" i="4"/>
  <c r="P13" i="4"/>
  <c r="P9" i="4"/>
  <c r="P14" i="4"/>
  <c r="P12" i="4"/>
  <c r="P19" i="4"/>
  <c r="P16" i="4"/>
  <c r="P11" i="4"/>
  <c r="P18" i="4"/>
  <c r="P8" i="4"/>
  <c r="P17" i="4"/>
  <c r="P29" i="4"/>
  <c r="S32" i="3"/>
  <c r="P32" i="3"/>
  <c r="M32" i="3"/>
  <c r="M23" i="3"/>
  <c r="M10" i="3"/>
  <c r="M15" i="3"/>
  <c r="M12" i="3"/>
  <c r="M24" i="3"/>
  <c r="M21" i="3"/>
  <c r="M20" i="3"/>
  <c r="M16" i="3"/>
  <c r="M22" i="3"/>
  <c r="M30" i="3"/>
  <c r="M14" i="3"/>
  <c r="M26" i="3"/>
  <c r="M17" i="3"/>
  <c r="M11" i="3"/>
  <c r="M19" i="3"/>
  <c r="M18" i="3"/>
  <c r="J32" i="3"/>
  <c r="J23" i="3"/>
  <c r="J10" i="3"/>
  <c r="J15" i="3"/>
  <c r="J12" i="3"/>
  <c r="J24" i="3"/>
  <c r="J21" i="3"/>
  <c r="J20" i="3"/>
  <c r="J16" i="3"/>
  <c r="J22" i="3"/>
  <c r="J30" i="3"/>
  <c r="J14" i="3"/>
  <c r="J26" i="3"/>
  <c r="J17" i="3"/>
  <c r="J11" i="3"/>
  <c r="J19" i="3"/>
  <c r="J18" i="3"/>
  <c r="G32" i="3"/>
  <c r="G23" i="3"/>
  <c r="G10" i="3"/>
  <c r="G15" i="3"/>
  <c r="G12" i="3"/>
  <c r="G24" i="3"/>
  <c r="G21" i="3"/>
  <c r="G20" i="3"/>
  <c r="G16" i="3"/>
  <c r="G22" i="3"/>
  <c r="G30" i="3"/>
  <c r="G14" i="3"/>
  <c r="G26" i="3"/>
  <c r="G17" i="3"/>
  <c r="G11" i="3"/>
  <c r="G19" i="3"/>
  <c r="G18" i="3"/>
  <c r="D19" i="3"/>
  <c r="D11" i="3"/>
  <c r="D17" i="3"/>
  <c r="D14" i="3"/>
  <c r="D22" i="3"/>
  <c r="D16" i="3"/>
  <c r="D20" i="3"/>
  <c r="D21" i="3"/>
  <c r="D24" i="3"/>
  <c r="D12" i="3"/>
  <c r="D15" i="3"/>
  <c r="D10" i="3"/>
  <c r="D23" i="3"/>
  <c r="D32" i="3"/>
  <c r="D18" i="3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<sst xmlns="http://schemas.openxmlformats.org/spreadsheetml/2006/main" count="246" uniqueCount="103">
  <si>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</si>
  <si>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</si>
  <si>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</si>
  <si>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</si>
  <si>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</si>
  <si>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</si>
  <si>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</si>
  <si>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</si>
  <si>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</si>
  <si>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</si>
  <si>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</si>
  <si>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</si>
  <si>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</si>
  <si>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</si>
  <si>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</si>
  <si>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</si>
  <si>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</si>
  <si>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</si>
  <si>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</si>
  <si>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</si>
  <si>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</si>
  <si>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</si>
  <si>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</si>
  <si>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</si>
  <si>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</si>
  <si>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</si>
  <si>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</si>
  <si>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</si>
  <si>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</si>
  <si>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</si>
  <si>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</si>
  <si>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</si>
  <si>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</si>
  <si>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</si>
  <si>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Total général</t>
  </si>
  <si>
    <t>Trafic aérien commercial par aéroport</t>
  </si>
  <si>
    <t>MARRAKECH-PARIS-ORLY</t>
  </si>
  <si>
    <t>MARRAKECH-PARIS-CDG</t>
  </si>
  <si>
    <t>MARRAKECH-LONDRES-GATW.</t>
  </si>
  <si>
    <t>AGADIR-PARIS-ORLY</t>
  </si>
  <si>
    <t>AGADIR-MANCHESTER</t>
  </si>
  <si>
    <t>AGADIR-LONDRES-GATW.</t>
  </si>
  <si>
    <t>AGADIR-NANTES</t>
  </si>
  <si>
    <t>MARRAKECH-MADRID</t>
  </si>
  <si>
    <t>TANGER-BRUXELLES</t>
  </si>
  <si>
    <t>TANGER-MADRID</t>
  </si>
  <si>
    <t>TANGER-BARCELONE</t>
  </si>
  <si>
    <t>TANGER-PARIS-ORLY</t>
  </si>
  <si>
    <t>TANGER-CHARLEROI</t>
  </si>
  <si>
    <t>FES-MARSEILLE</t>
  </si>
  <si>
    <t>FES-PARIS-ORLY</t>
  </si>
  <si>
    <t>FES-TOULOUSE</t>
  </si>
  <si>
    <t>FES-BARCELONE</t>
  </si>
  <si>
    <t>MARRAKECH-MILAN</t>
  </si>
  <si>
    <t>MOHAMMED V</t>
  </si>
  <si>
    <t>MARRAKECH</t>
  </si>
  <si>
    <t>AGADIR</t>
  </si>
  <si>
    <t>TANGER</t>
  </si>
  <si>
    <t>FES</t>
  </si>
  <si>
    <t>RABAT-SALE</t>
  </si>
  <si>
    <t>OUJDA</t>
  </si>
  <si>
    <t>NADOR</t>
  </si>
  <si>
    <t>TETOUAN</t>
  </si>
  <si>
    <t>DAKHLA</t>
  </si>
  <si>
    <t>LAAYOUNE</t>
  </si>
  <si>
    <t>ESSAOUIRA</t>
  </si>
  <si>
    <t>OUARZAZATE</t>
  </si>
  <si>
    <t>ALHOCEIMA</t>
  </si>
  <si>
    <t>ERRACHIDIA</t>
  </si>
  <si>
    <t>BENI-MELLAL</t>
  </si>
  <si>
    <t>GUELMIM</t>
  </si>
  <si>
    <t>TAN-TAN</t>
  </si>
  <si>
    <t>ZAGORA</t>
  </si>
  <si>
    <t>BOUARFA</t>
  </si>
  <si>
    <t>BENSLIMANE</t>
  </si>
  <si>
    <t>AGADIR-CHARLEROI</t>
  </si>
  <si>
    <t>Var 25-24</t>
  </si>
  <si>
    <t>Var Cumul 25-24</t>
  </si>
  <si>
    <t>ES-SMARA</t>
  </si>
  <si>
    <t>Décembre et Cumul à fin Décembre 2025/2024</t>
  </si>
  <si>
    <t>Décembre</t>
  </si>
  <si>
    <t>Variation Décembre 25/24</t>
  </si>
  <si>
    <t>Année 2024</t>
  </si>
  <si>
    <t>Année 2025</t>
  </si>
  <si>
    <t>Variation Année 25/24</t>
  </si>
  <si>
    <t>Trafic aérien international des passagers par secteur géographique et par aéroport Décembre et Année 2024-2025</t>
  </si>
  <si>
    <t>Var Décembre 25-24</t>
  </si>
  <si>
    <t>Année</t>
  </si>
  <si>
    <t>Var Année 25-24</t>
  </si>
  <si>
    <t>TOP 5 des Routes Aériennes internationales Décembre 2025</t>
  </si>
  <si>
    <t>TOP 5 des Routes Aériennes internationales à CMN -Décembre 2025</t>
  </si>
  <si>
    <t>TOP 5 des Routes Aériennes internationales à RAK - Décembre 2025</t>
  </si>
  <si>
    <t>TOP 5 des Routes Aériennes internationales à AGA - Décembre 2025</t>
  </si>
  <si>
    <t>TOP 5 des Routes Aériennes internationales à TNG - Décembre 2025</t>
  </si>
  <si>
    <t>TOP 5 des Routes Aériennes internationales à FEZ - Décembre 2025</t>
  </si>
  <si>
    <t>Es-smara</t>
  </si>
  <si>
    <t>Ventilation du trafic aérien des passagers en national, international et par aéroport au titre du mois de Décembre et le Cumul à fin Décembre 2025-2024</t>
  </si>
  <si>
    <t>MED V-PARIS-ORLY</t>
  </si>
  <si>
    <t>MED V-JEDDAH</t>
  </si>
  <si>
    <t>MED V-PARIS-CDG</t>
  </si>
  <si>
    <t>MED V-DUBAI</t>
  </si>
  <si>
    <t>MED V-DAKAR BLAISE-DIAGNE</t>
  </si>
  <si>
    <t>FES-MILAN-BERGAMO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</si>
</sst>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9" fontId="5" fillId="0" borderId="0" xfId="2" applyFont="1"/>
    <xf numFmtId="3" fontId="0" fillId="0" borderId="0" xfId="0" applyNumberFormat="1"/>
    <xf numFmtId="10" fontId="0" fillId="0" borderId="7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 xr:uid="{00000000-0005-0000-0000-000000000000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6496"/>
        <c:axId val="458274536"/>
      </c:barChart>
      <c:catAx>
        <c:axId val="45827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4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74536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6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79240"/>
        <c:axId val="458280808"/>
      </c:barChart>
      <c:catAx>
        <c:axId val="458279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80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82808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8279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32</xdr:row>
          <xdr:rowOff>0</xdr:rowOff>
        </xdr:from>
        <xdr:to>
          <xdr:col>3</xdr:col>
          <xdr:colOff>504825</xdr:colOff>
          <xdr:row>32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32</xdr:row>
      <xdr:rowOff>0</xdr:rowOff>
    </xdr:from>
    <xdr:to>
      <xdr:col>3</xdr:col>
      <xdr:colOff>504825</xdr:colOff>
      <xdr:row>32</xdr:row>
      <xdr:rowOff>0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32</xdr:row>
      <xdr:rowOff>0</xdr:rowOff>
    </xdr:from>
    <xdr:to>
      <xdr:col>14</xdr:col>
      <xdr:colOff>333375</xdr:colOff>
      <xdr:row>32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32</xdr:row>
      <xdr:rowOff>0</xdr:rowOff>
    </xdr:from>
    <xdr:to>
      <xdr:col>14</xdr:col>
      <xdr:colOff>314325</xdr:colOff>
      <xdr:row>32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zoomScale="70" zoomScaleNormal="70" workbookViewId="0">
      <selection activeCell="D29" sqref="D29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6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62"/>
      <c r="B3" s="62"/>
      <c r="C3" s="62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15.75" x14ac:dyDescent="0.25">
      <c r="A5" s="64" t="s">
        <v>79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6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16.5" thickBot="1" x14ac:dyDescent="0.3">
      <c r="A7" s="63"/>
      <c r="B7" s="66" t="s">
        <v>1</v>
      </c>
      <c r="C7" s="66"/>
      <c r="D7" s="66"/>
      <c r="E7" s="66"/>
      <c r="F7" s="66"/>
      <c r="G7" s="66"/>
      <c r="H7" s="66" t="s">
        <v>0</v>
      </c>
      <c r="I7" s="66"/>
      <c r="J7" s="66"/>
      <c r="K7" s="66"/>
      <c r="L7" s="66"/>
      <c r="M7" s="66"/>
      <c r="N7" s="66" t="s">
        <v>2</v>
      </c>
      <c r="O7" s="66"/>
      <c r="P7" s="66"/>
      <c r="Q7" s="66"/>
      <c r="R7" s="66"/>
      <c r="S7" s="66"/>
    </row>
    <row r="8" spans="1:19" s="10" customFormat="1" ht="16.5" customHeight="1" thickBot="1" x14ac:dyDescent="0.3">
      <c r="A8" s="63"/>
      <c r="B8" s="60" t="s">
        <v>80</v>
      </c>
      <c r="C8" s="61"/>
      <c r="D8" s="58" t="s">
        <v>76</v>
      </c>
      <c r="E8" s="60" t="s">
        <v>4</v>
      </c>
      <c r="F8" s="61"/>
      <c r="G8" s="58" t="s">
        <v>77</v>
      </c>
      <c r="H8" s="60" t="s">
        <v>80</v>
      </c>
      <c r="I8" s="61"/>
      <c r="J8" s="58" t="s">
        <v>76</v>
      </c>
      <c r="K8" s="60" t="s">
        <v>4</v>
      </c>
      <c r="L8" s="61"/>
      <c r="M8" s="58" t="s">
        <v>77</v>
      </c>
      <c r="N8" s="60" t="s">
        <v>80</v>
      </c>
      <c r="O8" s="61"/>
      <c r="P8" s="58" t="s">
        <v>76</v>
      </c>
      <c r="Q8" s="60" t="s">
        <v>4</v>
      </c>
      <c r="R8" s="61"/>
      <c r="S8" s="58" t="s">
        <v>77</v>
      </c>
    </row>
    <row r="9" spans="1:19" ht="31.5" customHeight="1" thickBot="1" x14ac:dyDescent="0.3">
      <c r="A9" s="63"/>
      <c r="B9" s="11">
        <v>2025</v>
      </c>
      <c r="C9" s="11">
        <v>2024</v>
      </c>
      <c r="D9" s="59"/>
      <c r="E9" s="12">
        <v>45992</v>
      </c>
      <c r="F9" s="12">
        <v>45627</v>
      </c>
      <c r="G9" s="59"/>
      <c r="H9" s="57">
        <v>2025</v>
      </c>
      <c r="I9" s="57">
        <v>2024</v>
      </c>
      <c r="J9" s="59"/>
      <c r="K9" s="12">
        <v>45992</v>
      </c>
      <c r="L9" s="12">
        <v>45627</v>
      </c>
      <c r="M9" s="59"/>
      <c r="N9" s="57">
        <v>2025</v>
      </c>
      <c r="O9" s="57">
        <v>2024</v>
      </c>
      <c r="P9" s="59"/>
      <c r="Q9" s="12">
        <v>45992</v>
      </c>
      <c r="R9" s="12">
        <v>45627</v>
      </c>
      <c r="S9" s="59"/>
    </row>
    <row r="10" spans="1:19" ht="16.5" thickBot="1" x14ac:dyDescent="0.3">
      <c r="A10" s="13" t="s">
        <v>54</v>
      </c>
      <c r="B10" s="14">
        <v>1042404</v>
      </c>
      <c r="C10" s="14">
        <v>893685</v>
      </c>
      <c r="D10" s="15">
        <f t="shared" ref="D10:D31" si="0">(B10-C10)/C10</f>
        <v>0.16641098373588009</v>
      </c>
      <c r="E10" s="16">
        <v>11456284</v>
      </c>
      <c r="F10" s="16">
        <v>10478331</v>
      </c>
      <c r="G10" s="15">
        <f t="shared" ref="G10:G31" si="1">(E10-F10)/F10</f>
        <v>9.3330989448605892E-2</v>
      </c>
      <c r="H10" s="17">
        <v>8268</v>
      </c>
      <c r="I10" s="17">
        <v>7208</v>
      </c>
      <c r="J10" s="15">
        <f t="shared" ref="J10:J31" si="2">(H10-I10)/I10</f>
        <v>0.14705882352941177</v>
      </c>
      <c r="K10" s="17">
        <v>89028</v>
      </c>
      <c r="L10" s="17">
        <v>84052</v>
      </c>
      <c r="M10" s="15">
        <f t="shared" ref="M10:M31" si="3">(K10-L10)/L10</f>
        <v>5.920144672345691E-2</v>
      </c>
      <c r="N10" s="18">
        <v>8914.1740000000009</v>
      </c>
      <c r="O10" s="18">
        <v>8495.866</v>
      </c>
      <c r="P10" s="15">
        <f t="shared" ref="P10:P31" si="4">(N10-O10)/O10</f>
        <v>4.9236652272999705E-2</v>
      </c>
      <c r="Q10" s="19">
        <v>93889.061000000118</v>
      </c>
      <c r="R10" s="19">
        <v>88688.623999999865</v>
      </c>
      <c r="S10" s="15">
        <f t="shared" ref="S10:S31" si="5">(Q10-R10)/R10</f>
        <v>5.8637024292994562E-2</v>
      </c>
    </row>
    <row r="11" spans="1:19" ht="16.5" thickBot="1" x14ac:dyDescent="0.3">
      <c r="A11" s="21" t="s">
        <v>55</v>
      </c>
      <c r="B11" s="14">
        <v>899645</v>
      </c>
      <c r="C11" s="14">
        <v>816219</v>
      </c>
      <c r="D11" s="15">
        <f t="shared" si="0"/>
        <v>0.10221031365356602</v>
      </c>
      <c r="E11" s="16">
        <v>10197736</v>
      </c>
      <c r="F11" s="16">
        <v>9263261</v>
      </c>
      <c r="G11" s="15">
        <f t="shared" si="1"/>
        <v>0.10087970100378257</v>
      </c>
      <c r="H11" s="17">
        <v>6508</v>
      </c>
      <c r="I11" s="17">
        <v>5737</v>
      </c>
      <c r="J11" s="15">
        <f t="shared" si="2"/>
        <v>0.13439079658358027</v>
      </c>
      <c r="K11" s="17">
        <v>66590</v>
      </c>
      <c r="L11" s="17">
        <v>60463</v>
      </c>
      <c r="M11" s="15">
        <f t="shared" si="3"/>
        <v>0.10133470056067347</v>
      </c>
      <c r="N11" s="18">
        <v>104.61499999999998</v>
      </c>
      <c r="O11" s="18">
        <v>17.420000000000002</v>
      </c>
      <c r="P11" s="15">
        <f t="shared" si="4"/>
        <v>5.0054535017221564</v>
      </c>
      <c r="Q11" s="19">
        <v>398.06700000000006</v>
      </c>
      <c r="R11" s="19">
        <v>146.96099999999998</v>
      </c>
      <c r="S11" s="15">
        <f t="shared" si="5"/>
        <v>1.7086573989017502</v>
      </c>
    </row>
    <row r="12" spans="1:19" ht="16.5" thickBot="1" x14ac:dyDescent="0.3">
      <c r="A12" s="13" t="s">
        <v>56</v>
      </c>
      <c r="B12" s="14">
        <v>314262</v>
      </c>
      <c r="C12" s="14">
        <v>288148</v>
      </c>
      <c r="D12" s="15">
        <f t="shared" si="0"/>
        <v>9.0627038882796343E-2</v>
      </c>
      <c r="E12" s="16">
        <v>3495277</v>
      </c>
      <c r="F12" s="16">
        <v>3129257</v>
      </c>
      <c r="G12" s="15">
        <f t="shared" si="1"/>
        <v>0.11696706278838714</v>
      </c>
      <c r="H12" s="17">
        <v>2354</v>
      </c>
      <c r="I12" s="17">
        <v>2100</v>
      </c>
      <c r="J12" s="15">
        <f t="shared" si="2"/>
        <v>0.12095238095238095</v>
      </c>
      <c r="K12" s="17">
        <v>24287</v>
      </c>
      <c r="L12" s="14">
        <v>21728</v>
      </c>
      <c r="M12" s="15">
        <f t="shared" si="3"/>
        <v>0.11777430044182621</v>
      </c>
      <c r="N12" s="18">
        <v>22.172999999999995</v>
      </c>
      <c r="O12" s="18">
        <v>10.384</v>
      </c>
      <c r="P12" s="15">
        <f t="shared" si="4"/>
        <v>1.1353043143297374</v>
      </c>
      <c r="Q12" s="19">
        <v>242.327</v>
      </c>
      <c r="R12" s="20">
        <v>182.18600000000001</v>
      </c>
      <c r="S12" s="15">
        <f t="shared" si="5"/>
        <v>0.33010769213880314</v>
      </c>
    </row>
    <row r="13" spans="1:19" ht="16.5" thickBot="1" x14ac:dyDescent="0.3">
      <c r="A13" s="21" t="s">
        <v>57</v>
      </c>
      <c r="B13" s="14">
        <v>226531</v>
      </c>
      <c r="C13" s="14">
        <v>201001</v>
      </c>
      <c r="D13" s="15">
        <f t="shared" si="0"/>
        <v>0.12701429346122656</v>
      </c>
      <c r="E13" s="16">
        <v>2812029</v>
      </c>
      <c r="F13" s="16">
        <v>2399743</v>
      </c>
      <c r="G13" s="15">
        <f t="shared" si="1"/>
        <v>0.1718042307030378</v>
      </c>
      <c r="H13" s="17">
        <v>1726</v>
      </c>
      <c r="I13" s="17">
        <v>1654</v>
      </c>
      <c r="J13" s="15">
        <f t="shared" si="2"/>
        <v>4.3530834340991538E-2</v>
      </c>
      <c r="K13" s="17">
        <v>21017</v>
      </c>
      <c r="L13" s="17">
        <v>19142</v>
      </c>
      <c r="M13" s="15">
        <f t="shared" si="3"/>
        <v>9.7952147111064675E-2</v>
      </c>
      <c r="N13" s="18">
        <v>354.2679999999998</v>
      </c>
      <c r="O13" s="18">
        <v>572.94699999999989</v>
      </c>
      <c r="P13" s="15">
        <f t="shared" si="4"/>
        <v>-0.38167404663956722</v>
      </c>
      <c r="Q13" s="19">
        <v>3881.2190000000037</v>
      </c>
      <c r="R13" s="19">
        <v>4833.1570000000056</v>
      </c>
      <c r="S13" s="15">
        <f t="shared" si="5"/>
        <v>-0.19695987529476092</v>
      </c>
    </row>
    <row r="14" spans="1:19" ht="16.5" thickBot="1" x14ac:dyDescent="0.3">
      <c r="A14" s="21" t="s">
        <v>59</v>
      </c>
      <c r="B14" s="14">
        <v>199613</v>
      </c>
      <c r="C14" s="14">
        <v>171573</v>
      </c>
      <c r="D14" s="15">
        <f t="shared" si="0"/>
        <v>0.16342897775290985</v>
      </c>
      <c r="E14" s="16">
        <v>2169189</v>
      </c>
      <c r="F14" s="16">
        <v>1725812</v>
      </c>
      <c r="G14" s="15">
        <f t="shared" si="1"/>
        <v>0.25690921143206791</v>
      </c>
      <c r="H14" s="17">
        <v>1437</v>
      </c>
      <c r="I14" s="17">
        <v>1202</v>
      </c>
      <c r="J14" s="15">
        <f t="shared" si="2"/>
        <v>0.19550748752079866</v>
      </c>
      <c r="K14" s="17">
        <v>15334</v>
      </c>
      <c r="L14" s="17">
        <v>12203</v>
      </c>
      <c r="M14" s="15">
        <f t="shared" si="3"/>
        <v>0.25657625174137505</v>
      </c>
      <c r="N14" s="18">
        <v>37.863</v>
      </c>
      <c r="O14" s="18">
        <v>129.75300000000001</v>
      </c>
      <c r="P14" s="15">
        <f t="shared" si="4"/>
        <v>-0.70819171811056392</v>
      </c>
      <c r="Q14" s="19">
        <v>1308.0790000000011</v>
      </c>
      <c r="R14" s="19">
        <v>1198.193</v>
      </c>
      <c r="S14" s="15">
        <f t="shared" si="5"/>
        <v>9.1709766289738884E-2</v>
      </c>
    </row>
    <row r="15" spans="1:19" ht="16.5" thickBot="1" x14ac:dyDescent="0.3">
      <c r="A15" s="21" t="s">
        <v>58</v>
      </c>
      <c r="B15" s="14">
        <v>151987</v>
      </c>
      <c r="C15" s="14">
        <v>148514</v>
      </c>
      <c r="D15" s="15">
        <f t="shared" si="0"/>
        <v>2.3385000740670913E-2</v>
      </c>
      <c r="E15" s="16">
        <v>1922102</v>
      </c>
      <c r="F15" s="16">
        <v>1948135</v>
      </c>
      <c r="G15" s="15">
        <f t="shared" si="1"/>
        <v>-1.3363036955857782E-2</v>
      </c>
      <c r="H15" s="17">
        <v>1034</v>
      </c>
      <c r="I15" s="17">
        <v>1024</v>
      </c>
      <c r="J15" s="15">
        <f t="shared" si="2"/>
        <v>9.765625E-3</v>
      </c>
      <c r="K15" s="17">
        <v>12988</v>
      </c>
      <c r="L15" s="17">
        <v>13504</v>
      </c>
      <c r="M15" s="15">
        <f t="shared" si="3"/>
        <v>-3.8210900473933648E-2</v>
      </c>
      <c r="N15" s="18">
        <v>12.637999999999998</v>
      </c>
      <c r="O15" s="18">
        <v>7.6899999999999995</v>
      </c>
      <c r="P15" s="15">
        <f t="shared" si="4"/>
        <v>0.64343302990897255</v>
      </c>
      <c r="Q15" s="19">
        <v>142.42800000000005</v>
      </c>
      <c r="R15" s="19">
        <v>105.97599999999997</v>
      </c>
      <c r="S15" s="15">
        <f t="shared" si="5"/>
        <v>0.3439646712463208</v>
      </c>
    </row>
    <row r="16" spans="1:19" ht="16.5" thickBot="1" x14ac:dyDescent="0.3">
      <c r="A16" s="21" t="s">
        <v>61</v>
      </c>
      <c r="B16" s="14">
        <v>94071</v>
      </c>
      <c r="C16" s="14">
        <v>79176</v>
      </c>
      <c r="D16" s="15">
        <f t="shared" si="0"/>
        <v>0.1881251894513489</v>
      </c>
      <c r="E16" s="14">
        <v>1238227</v>
      </c>
      <c r="F16" s="14">
        <v>1054860</v>
      </c>
      <c r="G16" s="15">
        <f t="shared" si="1"/>
        <v>0.17383065051286425</v>
      </c>
      <c r="H16" s="17">
        <v>664</v>
      </c>
      <c r="I16" s="17">
        <v>530</v>
      </c>
      <c r="J16" s="15">
        <f t="shared" si="2"/>
        <v>0.25283018867924528</v>
      </c>
      <c r="K16" s="17">
        <v>8965</v>
      </c>
      <c r="L16" s="17">
        <v>7776</v>
      </c>
      <c r="M16" s="15">
        <f t="shared" si="3"/>
        <v>0.15290637860082304</v>
      </c>
      <c r="N16" s="18">
        <v>12.827</v>
      </c>
      <c r="O16" s="18">
        <v>0.08</v>
      </c>
      <c r="P16" s="15">
        <f t="shared" si="4"/>
        <v>159.33750000000001</v>
      </c>
      <c r="Q16" s="19">
        <v>61.436999999999969</v>
      </c>
      <c r="R16" s="19">
        <v>15.887000000000002</v>
      </c>
      <c r="S16" s="15">
        <f t="shared" si="5"/>
        <v>2.8671240636998778</v>
      </c>
    </row>
    <row r="17" spans="1:19" s="22" customFormat="1" ht="16.5" thickBot="1" x14ac:dyDescent="0.3">
      <c r="A17" s="21" t="s">
        <v>60</v>
      </c>
      <c r="B17" s="14">
        <v>84329</v>
      </c>
      <c r="C17" s="14">
        <v>85515</v>
      </c>
      <c r="D17" s="15">
        <f t="shared" si="0"/>
        <v>-1.3868911886803484E-2</v>
      </c>
      <c r="E17" s="16">
        <v>1167875</v>
      </c>
      <c r="F17" s="16">
        <v>1064113</v>
      </c>
      <c r="G17" s="15">
        <f t="shared" si="1"/>
        <v>9.7510320802395981E-2</v>
      </c>
      <c r="H17" s="17">
        <v>606</v>
      </c>
      <c r="I17" s="17">
        <v>636</v>
      </c>
      <c r="J17" s="15">
        <f t="shared" si="2"/>
        <v>-4.716981132075472E-2</v>
      </c>
      <c r="K17" s="17">
        <v>8643</v>
      </c>
      <c r="L17" s="17">
        <v>8107</v>
      </c>
      <c r="M17" s="15">
        <f t="shared" si="3"/>
        <v>6.6115702479338845E-2</v>
      </c>
      <c r="N17" s="18">
        <v>11.760000000000002</v>
      </c>
      <c r="O17" s="18">
        <v>4.1370000000000005</v>
      </c>
      <c r="P17" s="15">
        <f t="shared" si="4"/>
        <v>1.8426395939086295</v>
      </c>
      <c r="Q17" s="19">
        <v>251.84399999999994</v>
      </c>
      <c r="R17" s="19">
        <v>99.205999999999989</v>
      </c>
      <c r="S17" s="15">
        <f t="shared" si="5"/>
        <v>1.5385964558595242</v>
      </c>
    </row>
    <row r="18" spans="1:19" ht="16.5" thickBot="1" x14ac:dyDescent="0.3">
      <c r="A18" s="13" t="s">
        <v>62</v>
      </c>
      <c r="B18" s="14">
        <v>22313</v>
      </c>
      <c r="C18" s="14">
        <v>31715</v>
      </c>
      <c r="D18" s="15">
        <f t="shared" si="0"/>
        <v>-0.29645278259498659</v>
      </c>
      <c r="E18" s="16">
        <v>377858</v>
      </c>
      <c r="F18" s="16">
        <v>353463</v>
      </c>
      <c r="G18" s="15">
        <f t="shared" si="1"/>
        <v>6.901712484757952E-2</v>
      </c>
      <c r="H18" s="17">
        <v>172</v>
      </c>
      <c r="I18" s="17">
        <v>272</v>
      </c>
      <c r="J18" s="15">
        <f t="shared" si="2"/>
        <v>-0.36764705882352944</v>
      </c>
      <c r="K18" s="17">
        <v>2955</v>
      </c>
      <c r="L18" s="14">
        <v>3004</v>
      </c>
      <c r="M18" s="15">
        <f t="shared" si="3"/>
        <v>-1.6311584553928095E-2</v>
      </c>
      <c r="N18" s="18">
        <v>0.54</v>
      </c>
      <c r="O18" s="18"/>
      <c r="P18" s="15"/>
      <c r="Q18" s="19">
        <v>4.4170000000000007</v>
      </c>
      <c r="R18" s="20">
        <v>1.6840000000000002</v>
      </c>
      <c r="S18" s="15">
        <f t="shared" si="5"/>
        <v>1.6229216152019004</v>
      </c>
    </row>
    <row r="19" spans="1:19" ht="16.5" thickBot="1" x14ac:dyDescent="0.3">
      <c r="A19" s="21" t="s">
        <v>63</v>
      </c>
      <c r="B19" s="14">
        <v>29760</v>
      </c>
      <c r="C19" s="14">
        <v>26024</v>
      </c>
      <c r="D19" s="15">
        <f t="shared" si="0"/>
        <v>0.14355979096218874</v>
      </c>
      <c r="E19" s="16">
        <v>346082</v>
      </c>
      <c r="F19" s="16">
        <v>309296</v>
      </c>
      <c r="G19" s="15">
        <f t="shared" si="1"/>
        <v>0.11893461279809632</v>
      </c>
      <c r="H19" s="17">
        <v>284</v>
      </c>
      <c r="I19" s="17">
        <v>214</v>
      </c>
      <c r="J19" s="15">
        <f t="shared" si="2"/>
        <v>0.32710280373831774</v>
      </c>
      <c r="K19" s="17">
        <v>3135</v>
      </c>
      <c r="L19" s="17">
        <v>2571</v>
      </c>
      <c r="M19" s="15">
        <f t="shared" si="3"/>
        <v>0.21936989498249709</v>
      </c>
      <c r="N19" s="18">
        <v>3.258</v>
      </c>
      <c r="O19" s="18">
        <v>3.5420000000000003</v>
      </c>
      <c r="P19" s="15">
        <f t="shared" si="4"/>
        <v>-8.0180688876341111E-2</v>
      </c>
      <c r="Q19" s="19">
        <v>91.373999999999995</v>
      </c>
      <c r="R19" s="19">
        <v>36.729999999999997</v>
      </c>
      <c r="S19" s="15">
        <f t="shared" si="5"/>
        <v>1.4877212088211271</v>
      </c>
    </row>
    <row r="20" spans="1:19" ht="16.5" thickBot="1" x14ac:dyDescent="0.3">
      <c r="A20" s="21" t="s">
        <v>64</v>
      </c>
      <c r="B20" s="14">
        <v>27914</v>
      </c>
      <c r="C20" s="14">
        <v>25584</v>
      </c>
      <c r="D20" s="15">
        <f t="shared" si="0"/>
        <v>9.1072545340838029E-2</v>
      </c>
      <c r="E20" s="16">
        <v>313932</v>
      </c>
      <c r="F20" s="16">
        <v>281769</v>
      </c>
      <c r="G20" s="15">
        <f t="shared" si="1"/>
        <v>0.11414669463283754</v>
      </c>
      <c r="H20" s="17">
        <v>290</v>
      </c>
      <c r="I20" s="17">
        <v>232</v>
      </c>
      <c r="J20" s="15">
        <f t="shared" si="2"/>
        <v>0.25</v>
      </c>
      <c r="K20" s="17">
        <v>2923</v>
      </c>
      <c r="L20" s="17">
        <v>2514</v>
      </c>
      <c r="M20" s="15">
        <f t="shared" si="3"/>
        <v>0.16268894192521877</v>
      </c>
      <c r="N20" s="18">
        <v>15.968</v>
      </c>
      <c r="O20" s="18">
        <v>22.936</v>
      </c>
      <c r="P20" s="15">
        <f t="shared" si="4"/>
        <v>-0.30380188350191839</v>
      </c>
      <c r="Q20" s="19">
        <v>175.85300000000004</v>
      </c>
      <c r="R20" s="19">
        <v>85.213999999999999</v>
      </c>
      <c r="S20" s="15">
        <f t="shared" si="5"/>
        <v>1.063663247823128</v>
      </c>
    </row>
    <row r="21" spans="1:19" ht="16.5" thickBot="1" x14ac:dyDescent="0.3">
      <c r="A21" s="21" t="s">
        <v>65</v>
      </c>
      <c r="B21" s="14">
        <v>22890</v>
      </c>
      <c r="C21" s="14">
        <v>21124</v>
      </c>
      <c r="D21" s="15">
        <f t="shared" si="0"/>
        <v>8.3601590607839421E-2</v>
      </c>
      <c r="E21" s="16">
        <v>310436</v>
      </c>
      <c r="F21" s="16">
        <v>230959</v>
      </c>
      <c r="G21" s="15">
        <f t="shared" si="1"/>
        <v>0.34411735416242711</v>
      </c>
      <c r="H21" s="17">
        <v>188</v>
      </c>
      <c r="I21" s="17">
        <v>174</v>
      </c>
      <c r="J21" s="15">
        <f t="shared" si="2"/>
        <v>8.0459770114942528E-2</v>
      </c>
      <c r="K21" s="17">
        <v>2289</v>
      </c>
      <c r="L21" s="17">
        <v>1764</v>
      </c>
      <c r="M21" s="15">
        <f t="shared" si="3"/>
        <v>0.29761904761904762</v>
      </c>
      <c r="N21" s="18">
        <v>0.44099999999999995</v>
      </c>
      <c r="O21" s="18"/>
      <c r="P21" s="15"/>
      <c r="Q21" s="19">
        <v>0.59799999999999998</v>
      </c>
      <c r="R21" s="19"/>
      <c r="S21" s="15"/>
    </row>
    <row r="22" spans="1:19" ht="16.5" thickBot="1" x14ac:dyDescent="0.3">
      <c r="A22" s="21" t="s">
        <v>66</v>
      </c>
      <c r="B22" s="14">
        <v>11682</v>
      </c>
      <c r="C22" s="14">
        <v>13023</v>
      </c>
      <c r="D22" s="15">
        <f t="shared" si="0"/>
        <v>-0.10297166551485833</v>
      </c>
      <c r="E22" s="16">
        <v>154706</v>
      </c>
      <c r="F22" s="16">
        <v>161720</v>
      </c>
      <c r="G22" s="15">
        <f t="shared" si="1"/>
        <v>-4.3371258966114275E-2</v>
      </c>
      <c r="H22" s="17">
        <v>122</v>
      </c>
      <c r="I22" s="17">
        <v>150</v>
      </c>
      <c r="J22" s="15">
        <f t="shared" si="2"/>
        <v>-0.18666666666666668</v>
      </c>
      <c r="K22" s="17">
        <v>1645</v>
      </c>
      <c r="L22" s="17">
        <v>1742</v>
      </c>
      <c r="M22" s="15">
        <f t="shared" si="3"/>
        <v>-5.5683122847301952E-2</v>
      </c>
      <c r="N22" s="18"/>
      <c r="O22" s="18"/>
      <c r="P22" s="15"/>
      <c r="Q22" s="19">
        <v>0.31900000000000001</v>
      </c>
      <c r="R22" s="19">
        <v>0.31400000000000006</v>
      </c>
      <c r="S22" s="15">
        <f t="shared" si="5"/>
        <v>1.5923566878980725E-2</v>
      </c>
    </row>
    <row r="23" spans="1:19" ht="16.5" thickBot="1" x14ac:dyDescent="0.3">
      <c r="A23" s="21" t="s">
        <v>67</v>
      </c>
      <c r="B23" s="14">
        <v>10365</v>
      </c>
      <c r="C23" s="14">
        <v>9378</v>
      </c>
      <c r="D23" s="15">
        <f t="shared" si="0"/>
        <v>0.1052463211772233</v>
      </c>
      <c r="E23" s="16">
        <v>137769</v>
      </c>
      <c r="F23" s="16">
        <v>119256</v>
      </c>
      <c r="G23" s="15">
        <f t="shared" si="1"/>
        <v>0.15523747232843629</v>
      </c>
      <c r="H23" s="17">
        <v>108</v>
      </c>
      <c r="I23" s="17">
        <v>98</v>
      </c>
      <c r="J23" s="15">
        <f t="shared" si="2"/>
        <v>0.10204081632653061</v>
      </c>
      <c r="K23" s="17">
        <v>1412</v>
      </c>
      <c r="L23" s="17">
        <v>1270</v>
      </c>
      <c r="M23" s="15">
        <f t="shared" si="3"/>
        <v>0.11181102362204724</v>
      </c>
      <c r="N23" s="18">
        <v>0.125</v>
      </c>
      <c r="O23" s="18"/>
      <c r="P23" s="15"/>
      <c r="Q23" s="19">
        <v>0.59800000000000009</v>
      </c>
      <c r="R23" s="19">
        <v>0.58600000000000008</v>
      </c>
      <c r="S23" s="15">
        <f t="shared" si="5"/>
        <v>2.047781569965872E-2</v>
      </c>
    </row>
    <row r="24" spans="1:19" ht="16.5" thickBot="1" x14ac:dyDescent="0.3">
      <c r="A24" s="13" t="s">
        <v>68</v>
      </c>
      <c r="B24" s="14">
        <v>10519</v>
      </c>
      <c r="C24" s="14">
        <v>9537</v>
      </c>
      <c r="D24" s="15">
        <f t="shared" si="0"/>
        <v>0.102967390164622</v>
      </c>
      <c r="E24" s="16">
        <v>121567</v>
      </c>
      <c r="F24" s="16">
        <v>97114</v>
      </c>
      <c r="G24" s="15">
        <f t="shared" si="1"/>
        <v>0.25179685730172785</v>
      </c>
      <c r="H24" s="17">
        <v>129</v>
      </c>
      <c r="I24" s="17">
        <v>125</v>
      </c>
      <c r="J24" s="15">
        <f t="shared" si="2"/>
        <v>3.2000000000000001E-2</v>
      </c>
      <c r="K24" s="17">
        <v>1365</v>
      </c>
      <c r="L24" s="17">
        <v>1158</v>
      </c>
      <c r="M24" s="15">
        <f t="shared" si="3"/>
        <v>0.17875647668393782</v>
      </c>
      <c r="N24" s="18"/>
      <c r="O24" s="18">
        <v>24.135999999999999</v>
      </c>
      <c r="P24" s="15">
        <f t="shared" si="4"/>
        <v>-1</v>
      </c>
      <c r="Q24" s="19"/>
      <c r="R24" s="19">
        <v>27.280999999999999</v>
      </c>
      <c r="S24" s="15">
        <f t="shared" si="5"/>
        <v>-1</v>
      </c>
    </row>
    <row r="25" spans="1:19" ht="16.5" thickBot="1" x14ac:dyDescent="0.3">
      <c r="A25" s="21" t="s">
        <v>69</v>
      </c>
      <c r="B25" s="14">
        <v>8473</v>
      </c>
      <c r="C25" s="14">
        <v>5083</v>
      </c>
      <c r="D25" s="15">
        <f t="shared" si="0"/>
        <v>0.66692897894943926</v>
      </c>
      <c r="E25" s="16">
        <v>78215</v>
      </c>
      <c r="F25" s="16">
        <v>40790</v>
      </c>
      <c r="G25" s="15">
        <f t="shared" si="1"/>
        <v>0.91750429026722236</v>
      </c>
      <c r="H25" s="17">
        <v>64</v>
      </c>
      <c r="I25" s="17">
        <v>34</v>
      </c>
      <c r="J25" s="15">
        <f t="shared" si="2"/>
        <v>0.88235294117647056</v>
      </c>
      <c r="K25" s="17">
        <v>595</v>
      </c>
      <c r="L25" s="17">
        <v>272</v>
      </c>
      <c r="M25" s="15">
        <f t="shared" si="3"/>
        <v>1.1875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70</v>
      </c>
      <c r="B26" s="14">
        <v>2492</v>
      </c>
      <c r="C26" s="14">
        <v>2094</v>
      </c>
      <c r="D26" s="15">
        <f t="shared" si="0"/>
        <v>0.19006685768863418</v>
      </c>
      <c r="E26" s="16">
        <v>32031</v>
      </c>
      <c r="F26" s="16">
        <v>26455</v>
      </c>
      <c r="G26" s="15">
        <f t="shared" si="1"/>
        <v>0.21077301077301078</v>
      </c>
      <c r="H26" s="17">
        <v>60</v>
      </c>
      <c r="I26" s="17">
        <v>60</v>
      </c>
      <c r="J26" s="15">
        <f t="shared" si="2"/>
        <v>0</v>
      </c>
      <c r="K26" s="17">
        <v>858</v>
      </c>
      <c r="L26" s="17">
        <v>732</v>
      </c>
      <c r="M26" s="15">
        <f t="shared" si="3"/>
        <v>0.1721311475409836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71</v>
      </c>
      <c r="B27" s="14">
        <v>745</v>
      </c>
      <c r="C27" s="14">
        <v>1235</v>
      </c>
      <c r="D27" s="15">
        <f t="shared" si="0"/>
        <v>-0.39676113360323889</v>
      </c>
      <c r="E27" s="16">
        <v>13681</v>
      </c>
      <c r="F27" s="16">
        <v>14099</v>
      </c>
      <c r="G27" s="15">
        <f t="shared" si="1"/>
        <v>-2.9647492729980851E-2</v>
      </c>
      <c r="H27" s="17">
        <v>28</v>
      </c>
      <c r="I27" s="17">
        <v>44</v>
      </c>
      <c r="J27" s="15">
        <f t="shared" si="2"/>
        <v>-0.36363636363636365</v>
      </c>
      <c r="K27" s="17">
        <v>433</v>
      </c>
      <c r="L27" s="17">
        <v>504</v>
      </c>
      <c r="M27" s="15">
        <f t="shared" si="3"/>
        <v>-0.14087301587301587</v>
      </c>
      <c r="N27" s="18"/>
      <c r="O27" s="18"/>
      <c r="P27" s="15"/>
      <c r="Q27" s="19"/>
      <c r="R27" s="19"/>
      <c r="S27" s="15"/>
    </row>
    <row r="28" spans="1:19" ht="16.5" thickBot="1" x14ac:dyDescent="0.3">
      <c r="A28" s="21" t="s">
        <v>72</v>
      </c>
      <c r="B28" s="14">
        <v>1200</v>
      </c>
      <c r="C28" s="14">
        <v>1332</v>
      </c>
      <c r="D28" s="15">
        <f t="shared" si="0"/>
        <v>-9.90990990990991E-2</v>
      </c>
      <c r="E28" s="16">
        <v>12547</v>
      </c>
      <c r="F28" s="16">
        <v>11517</v>
      </c>
      <c r="G28" s="15">
        <f t="shared" si="1"/>
        <v>8.943301206911522E-2</v>
      </c>
      <c r="H28" s="17">
        <v>28</v>
      </c>
      <c r="I28" s="17">
        <v>30</v>
      </c>
      <c r="J28" s="15">
        <f t="shared" si="2"/>
        <v>-6.6666666666666666E-2</v>
      </c>
      <c r="K28" s="17">
        <v>315</v>
      </c>
      <c r="L28" s="17">
        <v>314</v>
      </c>
      <c r="M28" s="15">
        <f t="shared" si="3"/>
        <v>3.1847133757961785E-3</v>
      </c>
      <c r="N28" s="18"/>
      <c r="O28" s="18">
        <v>3.3149999999999999</v>
      </c>
      <c r="P28" s="15">
        <f t="shared" si="4"/>
        <v>-1</v>
      </c>
      <c r="Q28" s="19">
        <v>1.4999999999999999E-2</v>
      </c>
      <c r="R28" s="19">
        <v>17.201999999999998</v>
      </c>
      <c r="S28" s="15">
        <f t="shared" si="5"/>
        <v>-0.99912800837111959</v>
      </c>
    </row>
    <row r="29" spans="1:19" ht="16.5" thickBot="1" x14ac:dyDescent="0.3">
      <c r="A29" s="21" t="s">
        <v>95</v>
      </c>
      <c r="B29" s="14">
        <v>927</v>
      </c>
      <c r="C29" s="14"/>
      <c r="D29" s="15"/>
      <c r="E29" s="16">
        <v>1444</v>
      </c>
      <c r="F29" s="16"/>
      <c r="G29" s="15"/>
      <c r="H29" s="17">
        <v>18</v>
      </c>
      <c r="I29" s="17"/>
      <c r="J29" s="15"/>
      <c r="K29" s="17">
        <v>30</v>
      </c>
      <c r="L29" s="17"/>
      <c r="M29" s="15"/>
      <c r="N29" s="18"/>
      <c r="O29" s="18"/>
      <c r="P29" s="15"/>
      <c r="Q29" s="19"/>
      <c r="R29" s="19"/>
      <c r="S29" s="15"/>
    </row>
    <row r="30" spans="1:19" ht="16.5" thickBot="1" x14ac:dyDescent="0.3">
      <c r="A30" s="21" t="s">
        <v>74</v>
      </c>
      <c r="B30" s="14">
        <v>0</v>
      </c>
      <c r="C30" s="14">
        <v>6</v>
      </c>
      <c r="D30" s="15">
        <f t="shared" si="0"/>
        <v>-1</v>
      </c>
      <c r="E30" s="16">
        <v>16</v>
      </c>
      <c r="F30" s="16">
        <v>73</v>
      </c>
      <c r="G30" s="15">
        <f t="shared" si="1"/>
        <v>-0.78082191780821919</v>
      </c>
      <c r="H30" s="17">
        <v>9</v>
      </c>
      <c r="I30" s="17">
        <v>10</v>
      </c>
      <c r="J30" s="15">
        <f t="shared" si="2"/>
        <v>-0.1</v>
      </c>
      <c r="K30" s="17">
        <v>132</v>
      </c>
      <c r="L30" s="17">
        <v>116</v>
      </c>
      <c r="M30" s="15">
        <f t="shared" si="3"/>
        <v>0.13793103448275862</v>
      </c>
      <c r="N30" s="18"/>
      <c r="O30" s="18"/>
      <c r="P30" s="15"/>
      <c r="Q30" s="19"/>
      <c r="R30" s="19"/>
      <c r="S30" s="15"/>
    </row>
    <row r="31" spans="1:19" ht="16.5" thickBot="1" x14ac:dyDescent="0.3">
      <c r="A31" s="21" t="s">
        <v>73</v>
      </c>
      <c r="B31" s="14"/>
      <c r="C31" s="14"/>
      <c r="D31" s="15"/>
      <c r="E31" s="16"/>
      <c r="F31" s="16">
        <v>614</v>
      </c>
      <c r="G31" s="15">
        <f t="shared" si="1"/>
        <v>-1</v>
      </c>
      <c r="H31" s="17"/>
      <c r="I31" s="17"/>
      <c r="J31" s="15"/>
      <c r="K31" s="17"/>
      <c r="L31" s="17">
        <v>4</v>
      </c>
      <c r="M31" s="15">
        <f t="shared" si="3"/>
        <v>-1</v>
      </c>
      <c r="N31" s="18"/>
      <c r="O31" s="18"/>
      <c r="P31" s="15"/>
      <c r="Q31" s="19"/>
      <c r="R31" s="19"/>
      <c r="S31" s="15"/>
    </row>
    <row r="32" spans="1:19" s="26" customFormat="1" ht="16.5" thickBot="1" x14ac:dyDescent="0.3">
      <c r="A32" s="13" t="s">
        <v>3</v>
      </c>
      <c r="B32" s="23">
        <v>3162122</v>
      </c>
      <c r="C32" s="23">
        <v>2829966</v>
      </c>
      <c r="D32" s="24">
        <f t="shared" ref="D32" si="6">(B32-C32)/C32</f>
        <v>0.11737102141863189</v>
      </c>
      <c r="E32" s="23">
        <v>36359003</v>
      </c>
      <c r="F32" s="23">
        <v>32710637</v>
      </c>
      <c r="G32" s="24">
        <f t="shared" ref="G32" si="7">(E32-F32)/F32</f>
        <v>0.11153454455808977</v>
      </c>
      <c r="H32" s="23">
        <v>24097</v>
      </c>
      <c r="I32" s="23">
        <v>21534</v>
      </c>
      <c r="J32" s="24">
        <f t="shared" ref="J32" si="8">(H32-I32)/I32</f>
        <v>0.1190210829386087</v>
      </c>
      <c r="K32" s="23">
        <v>264939</v>
      </c>
      <c r="L32" s="23">
        <v>242940</v>
      </c>
      <c r="M32" s="24">
        <f t="shared" ref="M32" si="9">(K32-L32)/L32</f>
        <v>9.055322301802915E-2</v>
      </c>
      <c r="N32" s="25">
        <v>9490.6500000000015</v>
      </c>
      <c r="O32" s="25">
        <v>9292.2060000000019</v>
      </c>
      <c r="P32" s="24">
        <f t="shared" ref="P32" si="10">(N32-O32)/O32</f>
        <v>2.1355962190248413E-2</v>
      </c>
      <c r="Q32" s="25">
        <v>100447.63600000012</v>
      </c>
      <c r="R32" s="25">
        <v>95439.20099999987</v>
      </c>
      <c r="S32" s="24">
        <f t="shared" ref="S32" si="11">(Q32-R32)/R32</f>
        <v>5.247775492169357E-2</v>
      </c>
    </row>
    <row r="34" spans="10:10" x14ac:dyDescent="0.2">
      <c r="J34" s="54"/>
    </row>
    <row r="35" spans="10:10" x14ac:dyDescent="0.2">
      <c r="J35" s="54"/>
    </row>
  </sheetData>
  <sortState xmlns:xlrd2="http://schemas.microsoft.com/office/spreadsheetml/2017/richdata2" ref="A10:S31">
    <sortCondition descending="1" ref="E10:E31"/>
  </sortState>
  <mergeCells count="20"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  <mergeCell ref="K8:L8"/>
    <mergeCell ref="M8:M9"/>
    <mergeCell ref="N8:O8"/>
    <mergeCell ref="P8:P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32</xdr:row>
                <xdr:rowOff>0</xdr:rowOff>
              </from>
              <to>
                <xdr:col>3</xdr:col>
                <xdr:colOff>504825</xdr:colOff>
                <xdr:row>32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2"/>
  <sheetViews>
    <sheetView topLeftCell="A8" zoomScale="85" zoomScaleNormal="85" workbookViewId="0">
      <selection activeCell="E32" sqref="E32"/>
    </sheetView>
  </sheetViews>
  <sheetFormatPr baseColWidth="10" defaultRowHeight="15" x14ac:dyDescent="0.25"/>
  <cols>
    <col min="1" max="1" width="21" bestFit="1" customWidth="1"/>
    <col min="2" max="2" width="15.5703125" customWidth="1"/>
    <col min="3" max="3" width="10.140625" customWidth="1"/>
    <col min="4" max="4" width="10.85546875" customWidth="1"/>
    <col min="5" max="5" width="14.85546875" customWidth="1"/>
    <col min="6" max="6" width="11.42578125" customWidth="1"/>
    <col min="7" max="7" width="10.5703125" customWidth="1"/>
    <col min="8" max="8" width="14.5703125" customWidth="1"/>
    <col min="9" max="9" width="10.42578125" customWidth="1"/>
    <col min="10" max="10" width="14.5703125" customWidth="1"/>
    <col min="11" max="12" width="10" customWidth="1"/>
    <col min="13" max="13" width="15" customWidth="1"/>
    <col min="14" max="14" width="11.140625" customWidth="1"/>
    <col min="15" max="15" width="9.85546875" customWidth="1"/>
    <col min="16" max="16" width="15.7109375" customWidth="1"/>
    <col min="17" max="17" width="16.42578125" customWidth="1"/>
  </cols>
  <sheetData>
    <row r="3" spans="1:17" ht="39.75" customHeight="1" x14ac:dyDescent="0.25">
      <c r="A3" s="69" t="s">
        <v>96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5</v>
      </c>
      <c r="B5" s="71">
        <v>45627</v>
      </c>
      <c r="C5" s="70"/>
      <c r="D5" s="70"/>
      <c r="E5" s="71">
        <v>45992</v>
      </c>
      <c r="F5" s="70"/>
      <c r="G5" s="70"/>
      <c r="H5" s="67" t="s">
        <v>81</v>
      </c>
      <c r="I5" s="68"/>
      <c r="J5" s="71" t="s">
        <v>82</v>
      </c>
      <c r="K5" s="70"/>
      <c r="L5" s="70"/>
      <c r="M5" s="71" t="s">
        <v>83</v>
      </c>
      <c r="N5" s="70"/>
      <c r="O5" s="70"/>
      <c r="P5" s="67" t="s">
        <v>84</v>
      </c>
      <c r="Q5" s="68"/>
    </row>
    <row r="6" spans="1:17" x14ac:dyDescent="0.25">
      <c r="A6" s="70"/>
      <c r="B6" s="27" t="s">
        <v>6</v>
      </c>
      <c r="C6" s="27" t="s">
        <v>7</v>
      </c>
      <c r="D6" s="27" t="s">
        <v>8</v>
      </c>
      <c r="E6" s="27" t="s">
        <v>6</v>
      </c>
      <c r="F6" s="27" t="s">
        <v>7</v>
      </c>
      <c r="G6" s="27" t="s">
        <v>8</v>
      </c>
      <c r="H6" s="27" t="s">
        <v>6</v>
      </c>
      <c r="I6" s="27" t="s">
        <v>7</v>
      </c>
      <c r="J6" s="27" t="s">
        <v>6</v>
      </c>
      <c r="K6" s="27" t="s">
        <v>7</v>
      </c>
      <c r="L6" s="27" t="s">
        <v>8</v>
      </c>
      <c r="M6" s="27" t="s">
        <v>6</v>
      </c>
      <c r="N6" s="27" t="s">
        <v>7</v>
      </c>
      <c r="O6" s="27" t="s">
        <v>8</v>
      </c>
      <c r="P6" s="27" t="s">
        <v>6</v>
      </c>
      <c r="Q6" s="27" t="s">
        <v>7</v>
      </c>
    </row>
    <row r="7" spans="1:17" x14ac:dyDescent="0.25">
      <c r="A7" s="28" t="s">
        <v>54</v>
      </c>
      <c r="B7" s="29">
        <v>803061</v>
      </c>
      <c r="C7" s="29">
        <v>90624</v>
      </c>
      <c r="D7" s="29">
        <v>893685</v>
      </c>
      <c r="E7" s="29">
        <v>941676</v>
      </c>
      <c r="F7" s="29">
        <v>100728</v>
      </c>
      <c r="G7" s="29">
        <v>1042404</v>
      </c>
      <c r="H7" s="51">
        <f t="shared" ref="H7:H28" si="0">(E7-B7)/B7</f>
        <v>0.17260830746356753</v>
      </c>
      <c r="I7" s="51">
        <f t="shared" ref="I7:I28" si="1">(F7-C7)/C7</f>
        <v>0.1114936440677966</v>
      </c>
      <c r="J7" s="29">
        <v>9368929</v>
      </c>
      <c r="K7" s="29">
        <v>1109402</v>
      </c>
      <c r="L7" s="29">
        <v>10478331</v>
      </c>
      <c r="M7" s="29">
        <v>10291057</v>
      </c>
      <c r="N7" s="29">
        <v>1165227</v>
      </c>
      <c r="O7" s="29">
        <v>11456284</v>
      </c>
      <c r="P7" s="51">
        <f t="shared" ref="P7:Q10" si="2">(M7-J7)/J7</f>
        <v>9.8424056794538625E-2</v>
      </c>
      <c r="Q7" s="51">
        <f t="shared" si="2"/>
        <v>5.0319902073369255E-2</v>
      </c>
    </row>
    <row r="8" spans="1:17" x14ac:dyDescent="0.25">
      <c r="A8" s="28" t="s">
        <v>55</v>
      </c>
      <c r="B8" s="29">
        <v>782212</v>
      </c>
      <c r="C8" s="29">
        <v>34007</v>
      </c>
      <c r="D8" s="29">
        <v>816219</v>
      </c>
      <c r="E8" s="29">
        <v>860752</v>
      </c>
      <c r="F8" s="29">
        <v>38893</v>
      </c>
      <c r="G8" s="29">
        <v>899645</v>
      </c>
      <c r="H8" s="51">
        <f t="shared" si="0"/>
        <v>0.10040756214427803</v>
      </c>
      <c r="I8" s="51">
        <f t="shared" si="1"/>
        <v>0.14367630193783631</v>
      </c>
      <c r="J8" s="29">
        <v>8892355</v>
      </c>
      <c r="K8" s="29">
        <v>370906</v>
      </c>
      <c r="L8" s="29">
        <v>9263261</v>
      </c>
      <c r="M8" s="29">
        <v>9784749</v>
      </c>
      <c r="N8" s="29">
        <v>412987</v>
      </c>
      <c r="O8" s="29">
        <v>10197736</v>
      </c>
      <c r="P8" s="51">
        <f t="shared" si="2"/>
        <v>0.1003551927470282</v>
      </c>
      <c r="Q8" s="51">
        <f t="shared" si="2"/>
        <v>0.11345462192577095</v>
      </c>
    </row>
    <row r="9" spans="1:17" x14ac:dyDescent="0.25">
      <c r="A9" s="28" t="s">
        <v>56</v>
      </c>
      <c r="B9" s="29">
        <v>240777</v>
      </c>
      <c r="C9" s="29">
        <v>47371</v>
      </c>
      <c r="D9" s="29">
        <v>288148</v>
      </c>
      <c r="E9" s="29">
        <v>262642</v>
      </c>
      <c r="F9" s="29">
        <v>51620</v>
      </c>
      <c r="G9" s="29">
        <v>314262</v>
      </c>
      <c r="H9" s="51">
        <f t="shared" si="0"/>
        <v>9.0810168745353581E-2</v>
      </c>
      <c r="I9" s="51">
        <f t="shared" si="1"/>
        <v>8.9696227649827959E-2</v>
      </c>
      <c r="J9" s="29">
        <v>2581046</v>
      </c>
      <c r="K9" s="29">
        <v>548211</v>
      </c>
      <c r="L9" s="29">
        <v>3129257</v>
      </c>
      <c r="M9" s="29">
        <v>2916616</v>
      </c>
      <c r="N9" s="29">
        <v>578661</v>
      </c>
      <c r="O9" s="29">
        <v>3495277</v>
      </c>
      <c r="P9" s="51">
        <f t="shared" si="2"/>
        <v>0.13001318070270734</v>
      </c>
      <c r="Q9" s="51">
        <f t="shared" si="2"/>
        <v>5.5544306845356987E-2</v>
      </c>
    </row>
    <row r="10" spans="1:17" x14ac:dyDescent="0.25">
      <c r="A10" s="28" t="s">
        <v>57</v>
      </c>
      <c r="B10" s="29">
        <v>179649</v>
      </c>
      <c r="C10" s="29">
        <v>21352</v>
      </c>
      <c r="D10" s="29">
        <v>201001</v>
      </c>
      <c r="E10" s="29">
        <v>205860</v>
      </c>
      <c r="F10" s="29">
        <v>20671</v>
      </c>
      <c r="G10" s="29">
        <v>226531</v>
      </c>
      <c r="H10" s="51">
        <f t="shared" si="0"/>
        <v>0.14590117395588065</v>
      </c>
      <c r="I10" s="51">
        <f t="shared" si="1"/>
        <v>-3.1893967778194081E-2</v>
      </c>
      <c r="J10" s="29">
        <v>2192015</v>
      </c>
      <c r="K10" s="29">
        <v>207728</v>
      </c>
      <c r="L10" s="29">
        <v>2399743</v>
      </c>
      <c r="M10" s="29">
        <v>2552449</v>
      </c>
      <c r="N10" s="29">
        <v>259580</v>
      </c>
      <c r="O10" s="29">
        <v>2812029</v>
      </c>
      <c r="P10" s="51">
        <f t="shared" ref="P10:P28" si="3">(M10-J10)/J10</f>
        <v>0.16443044413473448</v>
      </c>
      <c r="Q10" s="51">
        <f t="shared" si="2"/>
        <v>0.24961488099822846</v>
      </c>
    </row>
    <row r="11" spans="1:17" x14ac:dyDescent="0.25">
      <c r="A11" s="28" t="s">
        <v>59</v>
      </c>
      <c r="B11" s="29">
        <v>161014</v>
      </c>
      <c r="C11" s="29">
        <v>10559</v>
      </c>
      <c r="D11" s="29">
        <v>171573</v>
      </c>
      <c r="E11" s="29">
        <v>180749</v>
      </c>
      <c r="F11" s="29">
        <v>18864</v>
      </c>
      <c r="G11" s="29">
        <v>199613</v>
      </c>
      <c r="H11" s="51">
        <f t="shared" si="0"/>
        <v>0.12256698175313947</v>
      </c>
      <c r="I11" s="51">
        <f t="shared" si="1"/>
        <v>0.78653281560753863</v>
      </c>
      <c r="J11" s="29">
        <v>1618271</v>
      </c>
      <c r="K11" s="29">
        <v>107541</v>
      </c>
      <c r="L11" s="29">
        <v>1725812</v>
      </c>
      <c r="M11" s="29">
        <v>1960546</v>
      </c>
      <c r="N11" s="29">
        <v>208643</v>
      </c>
      <c r="O11" s="29">
        <v>2169189</v>
      </c>
      <c r="P11" s="51">
        <f t="shared" si="3"/>
        <v>0.21150660179908062</v>
      </c>
      <c r="Q11" s="51">
        <f t="shared" ref="Q11:Q28" si="4">(N11-K11)/K11</f>
        <v>0.94012516156628634</v>
      </c>
    </row>
    <row r="12" spans="1:17" x14ac:dyDescent="0.25">
      <c r="A12" s="28" t="s">
        <v>58</v>
      </c>
      <c r="B12" s="29">
        <v>137230</v>
      </c>
      <c r="C12" s="29">
        <v>11284</v>
      </c>
      <c r="D12" s="29">
        <v>148514</v>
      </c>
      <c r="E12" s="29">
        <v>139631</v>
      </c>
      <c r="F12" s="29">
        <v>12356</v>
      </c>
      <c r="G12" s="29">
        <v>151987</v>
      </c>
      <c r="H12" s="51">
        <f t="shared" si="0"/>
        <v>1.7496174305909787E-2</v>
      </c>
      <c r="I12" s="51">
        <f t="shared" si="1"/>
        <v>9.5001772421127256E-2</v>
      </c>
      <c r="J12" s="29">
        <v>1825428</v>
      </c>
      <c r="K12" s="29">
        <v>122707</v>
      </c>
      <c r="L12" s="29">
        <v>1948135</v>
      </c>
      <c r="M12" s="29">
        <v>1790211</v>
      </c>
      <c r="N12" s="29">
        <v>131891</v>
      </c>
      <c r="O12" s="29">
        <v>1922102</v>
      </c>
      <c r="P12" s="51">
        <f t="shared" si="3"/>
        <v>-1.9292461822652002E-2</v>
      </c>
      <c r="Q12" s="51">
        <f t="shared" si="4"/>
        <v>7.4844955870488242E-2</v>
      </c>
    </row>
    <row r="13" spans="1:17" x14ac:dyDescent="0.25">
      <c r="A13" s="28" t="s">
        <v>61</v>
      </c>
      <c r="B13" s="29">
        <v>74685</v>
      </c>
      <c r="C13" s="29">
        <v>4491</v>
      </c>
      <c r="D13" s="29">
        <v>79176</v>
      </c>
      <c r="E13" s="29">
        <v>87702</v>
      </c>
      <c r="F13" s="29">
        <v>6369</v>
      </c>
      <c r="G13" s="29">
        <v>94071</v>
      </c>
      <c r="H13" s="51">
        <f t="shared" si="0"/>
        <v>0.17429202651134765</v>
      </c>
      <c r="I13" s="51">
        <f t="shared" si="1"/>
        <v>0.41816967267869071</v>
      </c>
      <c r="J13" s="29">
        <v>1005608</v>
      </c>
      <c r="K13" s="29">
        <v>49252</v>
      </c>
      <c r="L13" s="29">
        <v>1054860</v>
      </c>
      <c r="M13" s="29">
        <v>1159406</v>
      </c>
      <c r="N13" s="29">
        <v>78821</v>
      </c>
      <c r="O13" s="29">
        <v>1238227</v>
      </c>
      <c r="P13" s="51">
        <f t="shared" si="3"/>
        <v>0.15294031073738473</v>
      </c>
      <c r="Q13" s="51">
        <f t="shared" si="4"/>
        <v>0.600361406643385</v>
      </c>
    </row>
    <row r="14" spans="1:17" x14ac:dyDescent="0.25">
      <c r="A14" s="28" t="s">
        <v>60</v>
      </c>
      <c r="B14" s="29">
        <v>64833</v>
      </c>
      <c r="C14" s="29">
        <v>20682</v>
      </c>
      <c r="D14" s="29">
        <v>85515</v>
      </c>
      <c r="E14" s="29">
        <v>59323</v>
      </c>
      <c r="F14" s="29">
        <v>25006</v>
      </c>
      <c r="G14" s="29">
        <v>84329</v>
      </c>
      <c r="H14" s="51">
        <f t="shared" si="0"/>
        <v>-8.4987583483719709E-2</v>
      </c>
      <c r="I14" s="51">
        <f t="shared" si="1"/>
        <v>0.20907068948844407</v>
      </c>
      <c r="J14" s="29">
        <v>852044</v>
      </c>
      <c r="K14" s="29">
        <v>212069</v>
      </c>
      <c r="L14" s="29">
        <v>1064113</v>
      </c>
      <c r="M14" s="29">
        <v>871536</v>
      </c>
      <c r="N14" s="29">
        <v>296339</v>
      </c>
      <c r="O14" s="29">
        <v>1167875</v>
      </c>
      <c r="P14" s="51">
        <f t="shared" si="3"/>
        <v>2.2876752843749855E-2</v>
      </c>
      <c r="Q14" s="51">
        <f t="shared" si="4"/>
        <v>0.39737066709420049</v>
      </c>
    </row>
    <row r="15" spans="1:17" x14ac:dyDescent="0.25">
      <c r="A15" s="28" t="s">
        <v>62</v>
      </c>
      <c r="B15" s="29">
        <v>27692</v>
      </c>
      <c r="C15" s="29">
        <v>4023</v>
      </c>
      <c r="D15" s="29">
        <v>31715</v>
      </c>
      <c r="E15" s="29">
        <v>18727</v>
      </c>
      <c r="F15" s="29">
        <v>3586</v>
      </c>
      <c r="G15" s="29">
        <v>22313</v>
      </c>
      <c r="H15" s="51">
        <f t="shared" si="0"/>
        <v>-0.32373970821898024</v>
      </c>
      <c r="I15" s="51">
        <f t="shared" si="1"/>
        <v>-0.10862540392741735</v>
      </c>
      <c r="J15" s="29">
        <v>316225</v>
      </c>
      <c r="K15" s="29">
        <v>37238</v>
      </c>
      <c r="L15" s="29">
        <v>353463</v>
      </c>
      <c r="M15" s="29">
        <v>334609</v>
      </c>
      <c r="N15" s="29">
        <v>43249</v>
      </c>
      <c r="O15" s="29">
        <v>377858</v>
      </c>
      <c r="P15" s="51">
        <f t="shared" si="3"/>
        <v>5.8135821013518857E-2</v>
      </c>
      <c r="Q15" s="51">
        <f t="shared" si="4"/>
        <v>0.161421128954294</v>
      </c>
    </row>
    <row r="16" spans="1:17" x14ac:dyDescent="0.25">
      <c r="A16" s="28" t="s">
        <v>63</v>
      </c>
      <c r="B16" s="29">
        <v>2816</v>
      </c>
      <c r="C16" s="29">
        <v>23208</v>
      </c>
      <c r="D16" s="29">
        <v>26024</v>
      </c>
      <c r="E16" s="29">
        <v>5465</v>
      </c>
      <c r="F16" s="29">
        <v>24295</v>
      </c>
      <c r="G16" s="29">
        <v>29760</v>
      </c>
      <c r="H16" s="51">
        <f t="shared" si="0"/>
        <v>0.94069602272727271</v>
      </c>
      <c r="I16" s="51">
        <f t="shared" si="1"/>
        <v>4.6837297483626333E-2</v>
      </c>
      <c r="J16" s="29">
        <v>40844</v>
      </c>
      <c r="K16" s="29">
        <v>268452</v>
      </c>
      <c r="L16" s="29">
        <v>309296</v>
      </c>
      <c r="M16" s="29">
        <v>72036</v>
      </c>
      <c r="N16" s="29">
        <v>274046</v>
      </c>
      <c r="O16" s="29">
        <v>346082</v>
      </c>
      <c r="P16" s="51">
        <f t="shared" si="3"/>
        <v>0.76368622074233672</v>
      </c>
      <c r="Q16" s="51">
        <f t="shared" si="4"/>
        <v>2.0837989659231445E-2</v>
      </c>
    </row>
    <row r="17" spans="1:17" x14ac:dyDescent="0.25">
      <c r="A17" s="28" t="s">
        <v>64</v>
      </c>
      <c r="B17" s="29">
        <v>3596</v>
      </c>
      <c r="C17" s="29">
        <v>21988</v>
      </c>
      <c r="D17" s="29">
        <v>25584</v>
      </c>
      <c r="E17" s="29">
        <v>4129</v>
      </c>
      <c r="F17" s="29">
        <v>23785</v>
      </c>
      <c r="G17" s="29">
        <v>27914</v>
      </c>
      <c r="H17" s="51">
        <f t="shared" si="0"/>
        <v>0.14822024471635151</v>
      </c>
      <c r="I17" s="51">
        <f t="shared" si="1"/>
        <v>8.172639621611788E-2</v>
      </c>
      <c r="J17" s="29">
        <v>48583</v>
      </c>
      <c r="K17" s="29">
        <v>233186</v>
      </c>
      <c r="L17" s="29">
        <v>281769</v>
      </c>
      <c r="M17" s="29">
        <v>50086</v>
      </c>
      <c r="N17" s="29">
        <v>263846</v>
      </c>
      <c r="O17" s="29">
        <v>313932</v>
      </c>
      <c r="P17" s="51">
        <f t="shared" si="3"/>
        <v>3.0936747421937714E-2</v>
      </c>
      <c r="Q17" s="51">
        <f t="shared" si="4"/>
        <v>0.13148302213683496</v>
      </c>
    </row>
    <row r="18" spans="1:17" x14ac:dyDescent="0.25">
      <c r="A18" s="28" t="s">
        <v>65</v>
      </c>
      <c r="B18" s="29">
        <v>20229</v>
      </c>
      <c r="C18" s="29">
        <v>895</v>
      </c>
      <c r="D18" s="29">
        <v>21124</v>
      </c>
      <c r="E18" s="29">
        <v>22890</v>
      </c>
      <c r="F18" s="29"/>
      <c r="G18" s="29">
        <v>22890</v>
      </c>
      <c r="H18" s="51">
        <f t="shared" si="0"/>
        <v>0.13154382322408423</v>
      </c>
      <c r="I18" s="51">
        <f t="shared" si="1"/>
        <v>-1</v>
      </c>
      <c r="J18" s="29">
        <v>221060</v>
      </c>
      <c r="K18" s="29">
        <v>9899</v>
      </c>
      <c r="L18" s="29">
        <v>230959</v>
      </c>
      <c r="M18" s="29">
        <v>303002</v>
      </c>
      <c r="N18" s="29">
        <v>7434</v>
      </c>
      <c r="O18" s="29">
        <v>310436</v>
      </c>
      <c r="P18" s="51">
        <f t="shared" si="3"/>
        <v>0.37067764407853071</v>
      </c>
      <c r="Q18" s="51">
        <f t="shared" si="4"/>
        <v>-0.24901505202545712</v>
      </c>
    </row>
    <row r="19" spans="1:17" x14ac:dyDescent="0.25">
      <c r="A19" s="28" t="s">
        <v>66</v>
      </c>
      <c r="B19" s="29">
        <v>8446</v>
      </c>
      <c r="C19" s="29">
        <v>4577</v>
      </c>
      <c r="D19" s="29">
        <v>13023</v>
      </c>
      <c r="E19" s="29">
        <v>8355</v>
      </c>
      <c r="F19" s="29">
        <v>3327</v>
      </c>
      <c r="G19" s="29">
        <v>11682</v>
      </c>
      <c r="H19" s="51">
        <f t="shared" si="0"/>
        <v>-1.0774331044281316E-2</v>
      </c>
      <c r="I19" s="51">
        <f t="shared" si="1"/>
        <v>-0.27310465370329912</v>
      </c>
      <c r="J19" s="29">
        <v>114910</v>
      </c>
      <c r="K19" s="29">
        <v>46810</v>
      </c>
      <c r="L19" s="29">
        <v>161720</v>
      </c>
      <c r="M19" s="29">
        <v>114011</v>
      </c>
      <c r="N19" s="29">
        <v>40695</v>
      </c>
      <c r="O19" s="29">
        <v>154706</v>
      </c>
      <c r="P19" s="51">
        <f t="shared" si="3"/>
        <v>-7.8235140544774175E-3</v>
      </c>
      <c r="Q19" s="51">
        <f t="shared" si="4"/>
        <v>-0.13063447981200599</v>
      </c>
    </row>
    <row r="20" spans="1:17" x14ac:dyDescent="0.25">
      <c r="A20" s="28" t="s">
        <v>67</v>
      </c>
      <c r="B20" s="29">
        <v>7013</v>
      </c>
      <c r="C20" s="29">
        <v>2365</v>
      </c>
      <c r="D20" s="29">
        <v>9378</v>
      </c>
      <c r="E20" s="29">
        <v>7925</v>
      </c>
      <c r="F20" s="29">
        <v>2440</v>
      </c>
      <c r="G20" s="29">
        <v>10365</v>
      </c>
      <c r="H20" s="51">
        <f t="shared" si="0"/>
        <v>0.13004420362184516</v>
      </c>
      <c r="I20" s="51">
        <f t="shared" si="1"/>
        <v>3.1712473572938688E-2</v>
      </c>
      <c r="J20" s="29">
        <v>91884</v>
      </c>
      <c r="K20" s="29">
        <v>27372</v>
      </c>
      <c r="L20" s="29">
        <v>119256</v>
      </c>
      <c r="M20" s="29">
        <v>106843</v>
      </c>
      <c r="N20" s="29">
        <v>30926</v>
      </c>
      <c r="O20" s="29">
        <v>137769</v>
      </c>
      <c r="P20" s="51">
        <f t="shared" si="3"/>
        <v>0.16280309956031519</v>
      </c>
      <c r="Q20" s="51">
        <f t="shared" si="4"/>
        <v>0.12984071313751278</v>
      </c>
    </row>
    <row r="21" spans="1:17" x14ac:dyDescent="0.25">
      <c r="A21" s="28" t="s">
        <v>68</v>
      </c>
      <c r="B21" s="29">
        <v>1378</v>
      </c>
      <c r="C21" s="29">
        <v>8159</v>
      </c>
      <c r="D21" s="29">
        <v>9537</v>
      </c>
      <c r="E21" s="29">
        <v>971</v>
      </c>
      <c r="F21" s="29">
        <v>9548</v>
      </c>
      <c r="G21" s="29">
        <v>10519</v>
      </c>
      <c r="H21" s="51">
        <f t="shared" si="0"/>
        <v>-0.29535558780841797</v>
      </c>
      <c r="I21" s="51">
        <f t="shared" si="1"/>
        <v>0.17024145115823017</v>
      </c>
      <c r="J21" s="29">
        <v>7407</v>
      </c>
      <c r="K21" s="29">
        <v>89707</v>
      </c>
      <c r="L21" s="29">
        <v>97114</v>
      </c>
      <c r="M21" s="29">
        <v>8196</v>
      </c>
      <c r="N21" s="29">
        <v>113371</v>
      </c>
      <c r="O21" s="29">
        <v>121567</v>
      </c>
      <c r="P21" s="51">
        <f t="shared" si="3"/>
        <v>0.1065208586472256</v>
      </c>
      <c r="Q21" s="51">
        <f t="shared" si="4"/>
        <v>0.26379212324567758</v>
      </c>
    </row>
    <row r="22" spans="1:17" x14ac:dyDescent="0.25">
      <c r="A22" s="28" t="s">
        <v>69</v>
      </c>
      <c r="B22" s="29">
        <v>5083</v>
      </c>
      <c r="C22" s="29">
        <v>0</v>
      </c>
      <c r="D22" s="29">
        <v>5083</v>
      </c>
      <c r="E22" s="29">
        <v>7403</v>
      </c>
      <c r="F22" s="29">
        <v>1070</v>
      </c>
      <c r="G22" s="29">
        <v>8473</v>
      </c>
      <c r="H22" s="51">
        <f t="shared" si="0"/>
        <v>0.45642337202439504</v>
      </c>
      <c r="I22" s="51"/>
      <c r="J22" s="29">
        <v>40790</v>
      </c>
      <c r="K22" s="29">
        <v>0</v>
      </c>
      <c r="L22" s="29">
        <v>40790</v>
      </c>
      <c r="M22" s="29">
        <v>68685</v>
      </c>
      <c r="N22" s="29">
        <v>9530</v>
      </c>
      <c r="O22" s="29">
        <v>78215</v>
      </c>
      <c r="P22" s="51">
        <f t="shared" si="3"/>
        <v>0.68386859524393229</v>
      </c>
      <c r="Q22" s="51"/>
    </row>
    <row r="23" spans="1:17" x14ac:dyDescent="0.25">
      <c r="A23" s="28" t="s">
        <v>70</v>
      </c>
      <c r="B23" s="29">
        <v>698</v>
      </c>
      <c r="C23" s="29">
        <v>1396</v>
      </c>
      <c r="D23" s="29">
        <v>2094</v>
      </c>
      <c r="E23" s="29">
        <v>806</v>
      </c>
      <c r="F23" s="29">
        <v>1686</v>
      </c>
      <c r="G23" s="29">
        <v>2492</v>
      </c>
      <c r="H23" s="51">
        <f t="shared" si="0"/>
        <v>0.15472779369627507</v>
      </c>
      <c r="I23" s="51">
        <f t="shared" si="1"/>
        <v>0.20773638968481375</v>
      </c>
      <c r="J23" s="29">
        <v>9878</v>
      </c>
      <c r="K23" s="29">
        <v>16577</v>
      </c>
      <c r="L23" s="29">
        <v>26455</v>
      </c>
      <c r="M23" s="29">
        <v>9832</v>
      </c>
      <c r="N23" s="29">
        <v>22199</v>
      </c>
      <c r="O23" s="29">
        <v>32031</v>
      </c>
      <c r="P23" s="51">
        <f t="shared" si="3"/>
        <v>-4.6568131200647907E-3</v>
      </c>
      <c r="Q23" s="51">
        <f t="shared" si="4"/>
        <v>0.33914459793690055</v>
      </c>
    </row>
    <row r="24" spans="1:17" x14ac:dyDescent="0.25">
      <c r="A24" s="28" t="s">
        <v>71</v>
      </c>
      <c r="B24" s="29"/>
      <c r="C24" s="29">
        <v>1235</v>
      </c>
      <c r="D24" s="29">
        <v>1235</v>
      </c>
      <c r="E24" s="29"/>
      <c r="F24" s="29">
        <v>745</v>
      </c>
      <c r="G24" s="29">
        <v>745</v>
      </c>
      <c r="H24" s="51"/>
      <c r="I24" s="51">
        <f t="shared" si="1"/>
        <v>-0.39676113360323889</v>
      </c>
      <c r="J24" s="29"/>
      <c r="K24" s="29">
        <v>14099</v>
      </c>
      <c r="L24" s="29">
        <v>14099</v>
      </c>
      <c r="M24" s="29"/>
      <c r="N24" s="29">
        <v>13681</v>
      </c>
      <c r="O24" s="29">
        <v>13681</v>
      </c>
      <c r="P24" s="51"/>
      <c r="Q24" s="51">
        <f t="shared" si="4"/>
        <v>-2.9647492729980851E-2</v>
      </c>
    </row>
    <row r="25" spans="1:17" x14ac:dyDescent="0.25">
      <c r="A25" s="28" t="s">
        <v>72</v>
      </c>
      <c r="B25" s="29"/>
      <c r="C25" s="29">
        <v>1332</v>
      </c>
      <c r="D25" s="29">
        <v>1332</v>
      </c>
      <c r="E25" s="29"/>
      <c r="F25" s="29">
        <v>1200</v>
      </c>
      <c r="G25" s="29">
        <v>1200</v>
      </c>
      <c r="H25" s="51"/>
      <c r="I25" s="51">
        <f t="shared" si="1"/>
        <v>-9.90990990990991E-2</v>
      </c>
      <c r="J25" s="29"/>
      <c r="K25" s="29">
        <v>11517</v>
      </c>
      <c r="L25" s="29">
        <v>11517</v>
      </c>
      <c r="M25" s="29"/>
      <c r="N25" s="29">
        <v>12547</v>
      </c>
      <c r="O25" s="29">
        <v>12547</v>
      </c>
      <c r="P25" s="51"/>
      <c r="Q25" s="51">
        <f t="shared" si="4"/>
        <v>8.943301206911522E-2</v>
      </c>
    </row>
    <row r="26" spans="1:17" x14ac:dyDescent="0.25">
      <c r="A26" s="28" t="s">
        <v>78</v>
      </c>
      <c r="B26" s="29"/>
      <c r="C26" s="29"/>
      <c r="D26" s="29"/>
      <c r="E26" s="29"/>
      <c r="F26" s="29">
        <v>927</v>
      </c>
      <c r="G26" s="29">
        <v>927</v>
      </c>
      <c r="H26" s="51"/>
      <c r="I26" s="51"/>
      <c r="J26" s="29"/>
      <c r="K26" s="29"/>
      <c r="L26" s="29"/>
      <c r="M26" s="29"/>
      <c r="N26" s="29">
        <v>1444</v>
      </c>
      <c r="O26" s="29">
        <v>1444</v>
      </c>
      <c r="P26" s="51"/>
      <c r="Q26" s="51"/>
    </row>
    <row r="27" spans="1:17" x14ac:dyDescent="0.25">
      <c r="A27" s="28" t="s">
        <v>74</v>
      </c>
      <c r="B27" s="29"/>
      <c r="C27" s="29">
        <v>6</v>
      </c>
      <c r="D27" s="29">
        <v>6</v>
      </c>
      <c r="E27" s="29"/>
      <c r="F27" s="29"/>
      <c r="G27" s="29"/>
      <c r="H27" s="51"/>
      <c r="I27" s="51">
        <f t="shared" si="1"/>
        <v>-1</v>
      </c>
      <c r="J27" s="29"/>
      <c r="K27" s="29">
        <v>73</v>
      </c>
      <c r="L27" s="29">
        <v>73</v>
      </c>
      <c r="M27" s="29"/>
      <c r="N27" s="29">
        <v>16</v>
      </c>
      <c r="O27" s="29">
        <v>16</v>
      </c>
      <c r="P27" s="51"/>
      <c r="Q27" s="51">
        <f t="shared" si="4"/>
        <v>-0.78082191780821919</v>
      </c>
    </row>
    <row r="28" spans="1:17" x14ac:dyDescent="0.25">
      <c r="A28" s="28" t="s">
        <v>73</v>
      </c>
      <c r="B28" s="29"/>
      <c r="C28" s="29"/>
      <c r="D28" s="29"/>
      <c r="E28" s="29"/>
      <c r="F28" s="29"/>
      <c r="G28" s="29"/>
      <c r="H28" s="51"/>
      <c r="I28" s="51"/>
      <c r="J28" s="29">
        <v>612</v>
      </c>
      <c r="K28" s="29">
        <v>2</v>
      </c>
      <c r="L28" s="29">
        <v>614</v>
      </c>
      <c r="M28" s="29"/>
      <c r="N28" s="29"/>
      <c r="O28" s="29"/>
      <c r="P28" s="51">
        <f t="shared" si="3"/>
        <v>-1</v>
      </c>
      <c r="Q28" s="51">
        <f t="shared" si="4"/>
        <v>-1</v>
      </c>
    </row>
    <row r="29" spans="1:17" x14ac:dyDescent="0.25">
      <c r="A29" s="30" t="s">
        <v>34</v>
      </c>
      <c r="B29" s="31">
        <v>2520412</v>
      </c>
      <c r="C29" s="31">
        <v>309554</v>
      </c>
      <c r="D29" s="31">
        <v>2829966</v>
      </c>
      <c r="E29" s="31">
        <v>2815006</v>
      </c>
      <c r="F29" s="31">
        <v>347116</v>
      </c>
      <c r="G29" s="31">
        <v>3162122</v>
      </c>
      <c r="H29" s="52">
        <f t="shared" ref="H29" si="5">(E29-B29)/B29</f>
        <v>0.11688327146514141</v>
      </c>
      <c r="I29" s="52">
        <f t="shared" ref="I29" si="6">(F29-C29)/C29</f>
        <v>0.12134231830310704</v>
      </c>
      <c r="J29" s="31">
        <v>29227889</v>
      </c>
      <c r="K29" s="31">
        <v>3482748</v>
      </c>
      <c r="L29" s="31">
        <v>32710637</v>
      </c>
      <c r="M29" s="31">
        <v>32393870</v>
      </c>
      <c r="N29" s="31">
        <v>3965133</v>
      </c>
      <c r="O29" s="31">
        <v>36359003</v>
      </c>
      <c r="P29" s="52">
        <f t="shared" ref="P29:Q29" si="7">(M29-J29)/J29</f>
        <v>0.10832054959562766</v>
      </c>
      <c r="Q29" s="52">
        <f t="shared" si="7"/>
        <v>0.13850700653621795</v>
      </c>
    </row>
    <row r="32" spans="1:17" x14ac:dyDescent="0.25">
      <c r="P32" s="53"/>
    </row>
  </sheetData>
  <sortState xmlns:xlrd2="http://schemas.microsoft.com/office/spreadsheetml/2017/richdata2"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5"/>
  <sheetViews>
    <sheetView tabSelected="1" zoomScale="85" zoomScaleNormal="85" workbookViewId="0">
      <selection activeCell="G12" sqref="G1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7.7109375" customWidth="1"/>
    <col min="5" max="5" width="15.140625" customWidth="1"/>
    <col min="6" max="6" width="14.85546875" customWidth="1"/>
    <col min="7" max="7" width="15.140625" customWidth="1"/>
  </cols>
  <sheetData>
    <row r="2" spans="1:7" s="38" customFormat="1" ht="36" customHeight="1" x14ac:dyDescent="0.25">
      <c r="A2" s="77" t="s">
        <v>85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20</v>
      </c>
      <c r="C4" s="72"/>
      <c r="D4" s="72"/>
      <c r="E4" s="72"/>
      <c r="F4" s="72"/>
      <c r="G4" s="72"/>
    </row>
    <row r="5" spans="1:7" ht="15" customHeight="1" x14ac:dyDescent="0.25">
      <c r="A5" s="73" t="s">
        <v>10</v>
      </c>
      <c r="B5" s="74" t="s">
        <v>80</v>
      </c>
      <c r="C5" s="74"/>
      <c r="D5" s="75" t="s">
        <v>86</v>
      </c>
      <c r="E5" s="76" t="s">
        <v>87</v>
      </c>
      <c r="F5" s="76"/>
      <c r="G5" s="75" t="s">
        <v>88</v>
      </c>
    </row>
    <row r="6" spans="1:7" ht="19.5" customHeight="1" x14ac:dyDescent="0.25">
      <c r="A6" s="73"/>
      <c r="B6" s="40">
        <v>2024</v>
      </c>
      <c r="C6" s="40">
        <v>2025</v>
      </c>
      <c r="D6" s="75"/>
      <c r="E6" s="40">
        <v>2024</v>
      </c>
      <c r="F6" s="40">
        <v>2025</v>
      </c>
      <c r="G6" s="75"/>
    </row>
    <row r="7" spans="1:7" x14ac:dyDescent="0.25">
      <c r="A7" s="41" t="s">
        <v>13</v>
      </c>
      <c r="B7" s="42">
        <v>2083366</v>
      </c>
      <c r="C7" s="42">
        <v>2279914</v>
      </c>
      <c r="D7" s="49">
        <f>C7/B7-1</f>
        <v>9.4341560724327866E-2</v>
      </c>
      <c r="E7" s="43">
        <v>24370005</v>
      </c>
      <c r="F7" s="42">
        <v>26790058</v>
      </c>
      <c r="G7" s="49">
        <f>F7/E7-1</f>
        <v>9.9304575440177345E-2</v>
      </c>
    </row>
    <row r="8" spans="1:7" x14ac:dyDescent="0.25">
      <c r="A8" s="41" t="s">
        <v>16</v>
      </c>
      <c r="B8" s="42">
        <v>166469</v>
      </c>
      <c r="C8" s="42">
        <v>199565</v>
      </c>
      <c r="D8" s="49">
        <f t="shared" ref="D8:D12" si="0">C8/B8-1</f>
        <v>0.19881179078386957</v>
      </c>
      <c r="E8" s="43">
        <v>1936799</v>
      </c>
      <c r="F8" s="42">
        <v>2254303</v>
      </c>
      <c r="G8" s="49">
        <f t="shared" ref="G8:G12" si="1">F8/E8-1</f>
        <v>0.16393234403776535</v>
      </c>
    </row>
    <row r="9" spans="1:7" x14ac:dyDescent="0.25">
      <c r="A9" s="41" t="s">
        <v>17</v>
      </c>
      <c r="B9" s="42">
        <v>157669</v>
      </c>
      <c r="C9" s="42">
        <v>198703</v>
      </c>
      <c r="D9" s="49">
        <f t="shared" si="0"/>
        <v>0.26025407657814781</v>
      </c>
      <c r="E9" s="43">
        <v>1676580</v>
      </c>
      <c r="F9" s="42">
        <v>1867451</v>
      </c>
      <c r="G9" s="49">
        <f t="shared" si="1"/>
        <v>0.11384544727958112</v>
      </c>
    </row>
    <row r="10" spans="1:7" x14ac:dyDescent="0.25">
      <c r="A10" s="41" t="s">
        <v>18</v>
      </c>
      <c r="B10" s="42">
        <v>67726</v>
      </c>
      <c r="C10" s="42">
        <v>86302</v>
      </c>
      <c r="D10" s="49">
        <f t="shared" si="0"/>
        <v>0.27428166435342405</v>
      </c>
      <c r="E10" s="43">
        <v>791808</v>
      </c>
      <c r="F10" s="42">
        <v>909663</v>
      </c>
      <c r="G10" s="49">
        <f t="shared" si="1"/>
        <v>0.14884290130940836</v>
      </c>
    </row>
    <row r="11" spans="1:7" x14ac:dyDescent="0.25">
      <c r="A11" s="41" t="s">
        <v>19</v>
      </c>
      <c r="B11" s="42">
        <v>40093</v>
      </c>
      <c r="C11" s="42">
        <v>40606</v>
      </c>
      <c r="D11" s="49">
        <f t="shared" si="0"/>
        <v>1.2795251041328948E-2</v>
      </c>
      <c r="E11" s="43">
        <v>447405</v>
      </c>
      <c r="F11" s="42">
        <v>486856</v>
      </c>
      <c r="G11" s="49">
        <f t="shared" si="1"/>
        <v>8.817737843788076E-2</v>
      </c>
    </row>
    <row r="12" spans="1:7" x14ac:dyDescent="0.25">
      <c r="A12" s="41" t="s">
        <v>14</v>
      </c>
      <c r="B12" s="44">
        <v>5089</v>
      </c>
      <c r="C12" s="42">
        <v>9916</v>
      </c>
      <c r="D12" s="49">
        <f t="shared" si="0"/>
        <v>0.94851640793869119</v>
      </c>
      <c r="E12" s="45">
        <v>5292</v>
      </c>
      <c r="F12" s="42">
        <v>85539</v>
      </c>
      <c r="G12" s="49">
        <f t="shared" si="1"/>
        <v>15.163832199546484</v>
      </c>
    </row>
    <row r="13" spans="1:7" x14ac:dyDescent="0.25">
      <c r="A13" s="46" t="s">
        <v>15</v>
      </c>
      <c r="B13" s="47">
        <v>2520412</v>
      </c>
      <c r="C13" s="47">
        <v>2815006</v>
      </c>
      <c r="D13" s="50">
        <f>C13/B13-1</f>
        <v>0.11688327146514133</v>
      </c>
      <c r="E13" s="47">
        <v>29227889</v>
      </c>
      <c r="F13" s="47">
        <v>32393870</v>
      </c>
      <c r="G13" s="50">
        <f>F13/E13-1</f>
        <v>0.10832054959562765</v>
      </c>
    </row>
    <row r="16" spans="1:7" x14ac:dyDescent="0.25">
      <c r="B16" s="72" t="s">
        <v>21</v>
      </c>
      <c r="C16" s="72"/>
      <c r="D16" s="72"/>
      <c r="E16" s="72"/>
      <c r="F16" s="72"/>
      <c r="G16" s="72"/>
    </row>
    <row r="17" spans="1:7" ht="15" customHeight="1" x14ac:dyDescent="0.25">
      <c r="A17" s="73" t="s">
        <v>10</v>
      </c>
      <c r="B17" s="74" t="s">
        <v>80</v>
      </c>
      <c r="C17" s="74"/>
      <c r="D17" s="75" t="s">
        <v>86</v>
      </c>
      <c r="E17" s="76" t="s">
        <v>87</v>
      </c>
      <c r="F17" s="76"/>
      <c r="G17" s="75" t="s">
        <v>88</v>
      </c>
    </row>
    <row r="18" spans="1:7" x14ac:dyDescent="0.25">
      <c r="A18" s="73"/>
      <c r="B18" s="40">
        <v>2024</v>
      </c>
      <c r="C18" s="40">
        <v>2025</v>
      </c>
      <c r="D18" s="75"/>
      <c r="E18" s="40">
        <v>2024</v>
      </c>
      <c r="F18" s="40">
        <v>2025</v>
      </c>
      <c r="G18" s="75"/>
    </row>
    <row r="19" spans="1:7" x14ac:dyDescent="0.25">
      <c r="A19" s="41" t="s">
        <v>13</v>
      </c>
      <c r="B19" s="42">
        <v>403101</v>
      </c>
      <c r="C19" s="42">
        <v>453990</v>
      </c>
      <c r="D19" s="49">
        <f>C19/B19-1</f>
        <v>0.12624379497942195</v>
      </c>
      <c r="E19" s="43">
        <v>4881167</v>
      </c>
      <c r="F19" s="42">
        <v>5242279</v>
      </c>
      <c r="G19" s="49">
        <f>F19/E19-1</f>
        <v>7.3980668967072782E-2</v>
      </c>
    </row>
    <row r="20" spans="1:7" x14ac:dyDescent="0.25">
      <c r="A20" s="41" t="s">
        <v>30</v>
      </c>
      <c r="B20" s="42">
        <v>157305</v>
      </c>
      <c r="C20" s="42">
        <v>193217</v>
      </c>
      <c r="D20" s="49">
        <f t="shared" ref="D20:D24" si="2">C20/B20-1</f>
        <v>0.22829534979816279</v>
      </c>
      <c r="E20" s="43">
        <v>1808983</v>
      </c>
      <c r="F20" s="42">
        <v>2075912</v>
      </c>
      <c r="G20" s="49">
        <f t="shared" ref="G20:G24" si="3">F20/E20-1</f>
        <v>0.14755749501239102</v>
      </c>
    </row>
    <row r="21" spans="1:7" x14ac:dyDescent="0.25">
      <c r="A21" s="41" t="s">
        <v>31</v>
      </c>
      <c r="B21" s="42">
        <v>139955</v>
      </c>
      <c r="C21" s="42">
        <v>178738</v>
      </c>
      <c r="D21" s="49">
        <f t="shared" si="2"/>
        <v>0.27711049980350833</v>
      </c>
      <c r="E21" s="43">
        <v>1473443</v>
      </c>
      <c r="F21" s="42">
        <v>1606016</v>
      </c>
      <c r="G21" s="49">
        <f t="shared" si="3"/>
        <v>8.9974976975695675E-2</v>
      </c>
    </row>
    <row r="22" spans="1:7" x14ac:dyDescent="0.25">
      <c r="A22" s="41" t="s">
        <v>32</v>
      </c>
      <c r="B22" s="42">
        <v>61367</v>
      </c>
      <c r="C22" s="42">
        <v>70478</v>
      </c>
      <c r="D22" s="49">
        <f t="shared" si="2"/>
        <v>0.14846741734156788</v>
      </c>
      <c r="E22" s="43">
        <v>760142</v>
      </c>
      <c r="F22" s="42">
        <v>831267</v>
      </c>
      <c r="G22" s="49">
        <f t="shared" si="3"/>
        <v>9.3568043865488226E-2</v>
      </c>
    </row>
    <row r="23" spans="1:7" x14ac:dyDescent="0.25">
      <c r="A23" s="41" t="s">
        <v>33</v>
      </c>
      <c r="B23" s="42">
        <v>36252</v>
      </c>
      <c r="C23" s="42">
        <v>35394</v>
      </c>
      <c r="D23" s="49">
        <f t="shared" si="2"/>
        <v>-2.3667659715326028E-2</v>
      </c>
      <c r="E23" s="43">
        <v>439949</v>
      </c>
      <c r="F23" s="42">
        <v>450175</v>
      </c>
      <c r="G23" s="49">
        <f t="shared" si="3"/>
        <v>2.3243603235829635E-2</v>
      </c>
    </row>
    <row r="24" spans="1:7" x14ac:dyDescent="0.25">
      <c r="A24" s="41" t="s">
        <v>14</v>
      </c>
      <c r="B24" s="44">
        <v>5081</v>
      </c>
      <c r="C24" s="42">
        <v>9859</v>
      </c>
      <c r="D24" s="49">
        <f t="shared" si="2"/>
        <v>0.94036606967132452</v>
      </c>
      <c r="E24" s="45">
        <v>5245</v>
      </c>
      <c r="F24" s="42">
        <v>85408</v>
      </c>
      <c r="G24" s="49">
        <f t="shared" si="3"/>
        <v>15.283698760724498</v>
      </c>
    </row>
    <row r="25" spans="1:7" x14ac:dyDescent="0.25">
      <c r="A25" s="46" t="s">
        <v>15</v>
      </c>
      <c r="B25" s="47">
        <v>803061</v>
      </c>
      <c r="C25" s="47">
        <v>941676</v>
      </c>
      <c r="D25" s="50">
        <f>C25/B25-1</f>
        <v>0.17260830746356759</v>
      </c>
      <c r="E25" s="47">
        <v>9368929</v>
      </c>
      <c r="F25" s="47">
        <v>10291057</v>
      </c>
      <c r="G25" s="50">
        <f>F25/E25-1</f>
        <v>9.8424056794538695E-2</v>
      </c>
    </row>
    <row r="28" spans="1:7" x14ac:dyDescent="0.25">
      <c r="B28" s="72" t="s">
        <v>22</v>
      </c>
      <c r="C28" s="72"/>
      <c r="D28" s="72"/>
      <c r="E28" s="72"/>
      <c r="F28" s="72"/>
      <c r="G28" s="72"/>
    </row>
    <row r="29" spans="1:7" ht="15" customHeight="1" x14ac:dyDescent="0.25">
      <c r="A29" s="73" t="s">
        <v>10</v>
      </c>
      <c r="B29" s="74" t="s">
        <v>80</v>
      </c>
      <c r="C29" s="74"/>
      <c r="D29" s="75" t="s">
        <v>86</v>
      </c>
      <c r="E29" s="76" t="s">
        <v>87</v>
      </c>
      <c r="F29" s="76"/>
      <c r="G29" s="75" t="s">
        <v>88</v>
      </c>
    </row>
    <row r="30" spans="1:7" x14ac:dyDescent="0.25">
      <c r="A30" s="73"/>
      <c r="B30" s="40">
        <v>2024</v>
      </c>
      <c r="C30" s="40">
        <v>2025</v>
      </c>
      <c r="D30" s="75"/>
      <c r="E30" s="40">
        <v>2024</v>
      </c>
      <c r="F30" s="40">
        <v>2025</v>
      </c>
      <c r="G30" s="75"/>
    </row>
    <row r="31" spans="1:7" x14ac:dyDescent="0.25">
      <c r="A31" s="41" t="s">
        <v>13</v>
      </c>
      <c r="B31" s="42">
        <v>767208</v>
      </c>
      <c r="C31" s="42">
        <v>834977</v>
      </c>
      <c r="D31" s="49">
        <f>C31/B31-1</f>
        <v>8.8331977768740577E-2</v>
      </c>
      <c r="E31" s="43">
        <v>8748967</v>
      </c>
      <c r="F31" s="42">
        <v>9541796</v>
      </c>
      <c r="G31" s="49">
        <f>F31/E31-1</f>
        <v>9.0619726877470219E-2</v>
      </c>
    </row>
    <row r="32" spans="1:7" x14ac:dyDescent="0.25">
      <c r="A32" s="41" t="s">
        <v>31</v>
      </c>
      <c r="B32" s="42">
        <v>8010</v>
      </c>
      <c r="C32" s="42">
        <v>9349</v>
      </c>
      <c r="D32" s="49">
        <f t="shared" ref="D32:D36" si="4">C32/B32-1</f>
        <v>0.16716604244694122</v>
      </c>
      <c r="E32" s="43">
        <v>84401</v>
      </c>
      <c r="F32" s="42">
        <v>120749</v>
      </c>
      <c r="G32" s="49">
        <f t="shared" ref="G32:G35" si="5">F32/E32-1</f>
        <v>0.43065840452127335</v>
      </c>
    </row>
    <row r="33" spans="1:7" x14ac:dyDescent="0.25">
      <c r="A33" s="41" t="s">
        <v>32</v>
      </c>
      <c r="B33" s="42">
        <v>6354</v>
      </c>
      <c r="C33" s="42">
        <v>15795</v>
      </c>
      <c r="D33" s="49">
        <f t="shared" si="4"/>
        <v>1.4858356940509916</v>
      </c>
      <c r="E33" s="43">
        <v>30208</v>
      </c>
      <c r="F33" s="42">
        <v>78000</v>
      </c>
      <c r="G33" s="49">
        <f t="shared" si="5"/>
        <v>1.5820974576271185</v>
      </c>
    </row>
    <row r="34" spans="1:7" x14ac:dyDescent="0.25">
      <c r="A34" s="41" t="s">
        <v>30</v>
      </c>
      <c r="B34" s="42"/>
      <c r="C34" s="42"/>
      <c r="D34" s="49"/>
      <c r="E34" s="43">
        <v>28732</v>
      </c>
      <c r="F34" s="42">
        <v>43432</v>
      </c>
      <c r="G34" s="49">
        <f t="shared" si="5"/>
        <v>0.51162466935820694</v>
      </c>
    </row>
    <row r="35" spans="1:7" x14ac:dyDescent="0.25">
      <c r="A35" s="41" t="s">
        <v>26</v>
      </c>
      <c r="B35" s="42">
        <v>640</v>
      </c>
      <c r="C35" s="42">
        <v>631</v>
      </c>
      <c r="D35" s="49">
        <f t="shared" si="4"/>
        <v>-1.4062499999999978E-2</v>
      </c>
      <c r="E35" s="43">
        <v>47</v>
      </c>
      <c r="F35" s="42">
        <v>772</v>
      </c>
      <c r="G35" s="49">
        <f t="shared" si="5"/>
        <v>15.425531914893618</v>
      </c>
    </row>
    <row r="36" spans="1:7" x14ac:dyDescent="0.25">
      <c r="A36" s="46" t="s">
        <v>15</v>
      </c>
      <c r="B36" s="47">
        <v>782212</v>
      </c>
      <c r="C36" s="47">
        <v>860752</v>
      </c>
      <c r="D36" s="50">
        <f t="shared" si="4"/>
        <v>0.10040756214427793</v>
      </c>
      <c r="E36" s="47">
        <v>8892355</v>
      </c>
      <c r="F36" s="47">
        <v>9784749</v>
      </c>
      <c r="G36" s="50">
        <f t="shared" ref="G32:G36" si="6">F36/E36-1</f>
        <v>0.10035519274702831</v>
      </c>
    </row>
    <row r="39" spans="1:7" x14ac:dyDescent="0.25">
      <c r="B39" s="72" t="s">
        <v>23</v>
      </c>
      <c r="C39" s="72"/>
      <c r="D39" s="72"/>
      <c r="E39" s="72"/>
      <c r="F39" s="72"/>
      <c r="G39" s="72"/>
    </row>
    <row r="40" spans="1:7" ht="15" customHeight="1" x14ac:dyDescent="0.25">
      <c r="A40" s="73" t="s">
        <v>10</v>
      </c>
      <c r="B40" s="74" t="s">
        <v>80</v>
      </c>
      <c r="C40" s="74"/>
      <c r="D40" s="75" t="s">
        <v>86</v>
      </c>
      <c r="E40" s="76" t="s">
        <v>87</v>
      </c>
      <c r="F40" s="76"/>
      <c r="G40" s="75" t="s">
        <v>88</v>
      </c>
    </row>
    <row r="41" spans="1:7" x14ac:dyDescent="0.25">
      <c r="A41" s="73"/>
      <c r="B41" s="40">
        <v>2024</v>
      </c>
      <c r="C41" s="40">
        <v>2025</v>
      </c>
      <c r="D41" s="75"/>
      <c r="E41" s="40">
        <v>2024</v>
      </c>
      <c r="F41" s="40">
        <v>2025</v>
      </c>
      <c r="G41" s="75"/>
    </row>
    <row r="42" spans="1:7" ht="15" customHeight="1" x14ac:dyDescent="0.25">
      <c r="A42" s="41" t="s">
        <v>13</v>
      </c>
      <c r="B42" s="42">
        <v>233319</v>
      </c>
      <c r="C42" s="42">
        <v>256119</v>
      </c>
      <c r="D42" s="49">
        <f>C42/B42-1</f>
        <v>9.7720288532009869E-2</v>
      </c>
      <c r="E42" s="43">
        <v>2504704</v>
      </c>
      <c r="F42" s="42">
        <v>2817889</v>
      </c>
      <c r="G42" s="49">
        <f>F42/E42-1</f>
        <v>0.12503872713103026</v>
      </c>
    </row>
    <row r="43" spans="1:7" x14ac:dyDescent="0.25">
      <c r="A43" s="41" t="s">
        <v>31</v>
      </c>
      <c r="B43" s="42">
        <v>4666</v>
      </c>
      <c r="C43" s="42">
        <v>4213</v>
      </c>
      <c r="D43" s="49">
        <f t="shared" ref="D43:D46" si="7">C43/B43-1</f>
        <v>-9.7085297899699996E-2</v>
      </c>
      <c r="E43" s="43">
        <v>49018</v>
      </c>
      <c r="F43" s="42">
        <v>64035</v>
      </c>
      <c r="G43" s="49">
        <f t="shared" ref="G43:G46" si="8">F43/E43-1</f>
        <v>0.30635684850463085</v>
      </c>
    </row>
    <row r="44" spans="1:7" x14ac:dyDescent="0.25">
      <c r="A44" s="41" t="s">
        <v>16</v>
      </c>
      <c r="B44" s="42">
        <v>2792</v>
      </c>
      <c r="C44" s="42">
        <v>2310</v>
      </c>
      <c r="D44" s="49">
        <f t="shared" si="7"/>
        <v>-0.17263610315186251</v>
      </c>
      <c r="E44" s="43">
        <v>26249</v>
      </c>
      <c r="F44" s="42">
        <v>34683</v>
      </c>
      <c r="G44" s="49">
        <f t="shared" si="8"/>
        <v>0.32130747838012885</v>
      </c>
    </row>
    <row r="45" spans="1:7" x14ac:dyDescent="0.25">
      <c r="A45" s="41" t="s">
        <v>26</v>
      </c>
      <c r="B45" s="42"/>
      <c r="C45" s="42"/>
      <c r="D45" s="49"/>
      <c r="E45" s="43">
        <v>1075</v>
      </c>
      <c r="F45" s="42">
        <v>9</v>
      </c>
      <c r="G45" s="49">
        <f t="shared" si="8"/>
        <v>-0.99162790697674419</v>
      </c>
    </row>
    <row r="46" spans="1:7" x14ac:dyDescent="0.25">
      <c r="A46" s="46" t="s">
        <v>15</v>
      </c>
      <c r="B46" s="47">
        <v>240777</v>
      </c>
      <c r="C46" s="47">
        <v>262642</v>
      </c>
      <c r="D46" s="50">
        <f t="shared" si="7"/>
        <v>9.0810168745353526E-2</v>
      </c>
      <c r="E46" s="47">
        <v>2581046</v>
      </c>
      <c r="F46" s="47">
        <v>2916616</v>
      </c>
      <c r="G46" s="50">
        <f t="shared" si="8"/>
        <v>0.1300131807027074</v>
      </c>
    </row>
    <row r="49" spans="1:7" x14ac:dyDescent="0.25">
      <c r="B49" s="72" t="s">
        <v>24</v>
      </c>
      <c r="C49" s="72"/>
      <c r="D49" s="72"/>
      <c r="E49" s="72"/>
      <c r="F49" s="72"/>
      <c r="G49" s="72"/>
    </row>
    <row r="50" spans="1:7" ht="15" customHeight="1" x14ac:dyDescent="0.25">
      <c r="A50" s="73" t="s">
        <v>10</v>
      </c>
      <c r="B50" s="74" t="s">
        <v>80</v>
      </c>
      <c r="C50" s="74"/>
      <c r="D50" s="75" t="s">
        <v>86</v>
      </c>
      <c r="E50" s="76" t="s">
        <v>87</v>
      </c>
      <c r="F50" s="76"/>
      <c r="G50" s="75" t="s">
        <v>88</v>
      </c>
    </row>
    <row r="51" spans="1:7" x14ac:dyDescent="0.25">
      <c r="A51" s="73"/>
      <c r="B51" s="40">
        <v>2024</v>
      </c>
      <c r="C51" s="40">
        <v>2025</v>
      </c>
      <c r="D51" s="75"/>
      <c r="E51" s="40">
        <v>2024</v>
      </c>
      <c r="F51" s="40">
        <v>2025</v>
      </c>
      <c r="G51" s="75"/>
    </row>
    <row r="52" spans="1:7" x14ac:dyDescent="0.25">
      <c r="A52" s="41" t="s">
        <v>13</v>
      </c>
      <c r="B52" s="42">
        <v>176782</v>
      </c>
      <c r="C52" s="42">
        <v>202513</v>
      </c>
      <c r="D52" s="49">
        <f>C52/B52-1</f>
        <v>0.14555214897444313</v>
      </c>
      <c r="E52" s="43">
        <v>2164397</v>
      </c>
      <c r="F52" s="42">
        <v>2517572</v>
      </c>
      <c r="G52" s="49">
        <f>F52/E52-1</f>
        <v>0.16317477800976432</v>
      </c>
    </row>
    <row r="53" spans="1:7" ht="15" customHeight="1" x14ac:dyDescent="0.25">
      <c r="A53" s="41" t="s">
        <v>16</v>
      </c>
      <c r="B53" s="42">
        <v>2867</v>
      </c>
      <c r="C53" s="42">
        <v>2872</v>
      </c>
      <c r="D53" s="49">
        <f t="shared" ref="D53:D56" si="9">C53/B53-1</f>
        <v>1.7439832577608172E-3</v>
      </c>
      <c r="E53" s="43">
        <v>25984</v>
      </c>
      <c r="F53" s="42">
        <v>34188</v>
      </c>
      <c r="G53" s="49">
        <f t="shared" ref="G53:G56" si="10">F53/E53-1</f>
        <v>0.31573275862068972</v>
      </c>
    </row>
    <row r="54" spans="1:7" x14ac:dyDescent="0.25">
      <c r="A54" s="41" t="s">
        <v>31</v>
      </c>
      <c r="B54" s="42"/>
      <c r="C54" s="42"/>
      <c r="D54" s="49"/>
      <c r="E54" s="43">
        <v>1497</v>
      </c>
      <c r="F54" s="42">
        <v>539</v>
      </c>
      <c r="G54" s="49">
        <f t="shared" si="10"/>
        <v>-0.63994655978623916</v>
      </c>
    </row>
    <row r="55" spans="1:7" x14ac:dyDescent="0.25">
      <c r="A55" s="41" t="s">
        <v>26</v>
      </c>
      <c r="B55" s="42"/>
      <c r="C55" s="42">
        <v>475</v>
      </c>
      <c r="D55" s="49"/>
      <c r="E55" s="43">
        <v>137</v>
      </c>
      <c r="F55" s="42">
        <v>150</v>
      </c>
      <c r="G55" s="49">
        <f t="shared" si="10"/>
        <v>9.4890510948905105E-2</v>
      </c>
    </row>
    <row r="56" spans="1:7" x14ac:dyDescent="0.25">
      <c r="A56" s="46" t="s">
        <v>15</v>
      </c>
      <c r="B56" s="47">
        <v>179649</v>
      </c>
      <c r="C56" s="47">
        <v>205860</v>
      </c>
      <c r="D56" s="50">
        <f t="shared" si="9"/>
        <v>0.14590117395588065</v>
      </c>
      <c r="E56" s="47">
        <v>2192015</v>
      </c>
      <c r="F56" s="47">
        <v>2552449</v>
      </c>
      <c r="G56" s="50">
        <f t="shared" si="10"/>
        <v>0.1644304441347344</v>
      </c>
    </row>
    <row r="59" spans="1:7" x14ac:dyDescent="0.25">
      <c r="B59" s="72" t="s">
        <v>25</v>
      </c>
      <c r="C59" s="72"/>
      <c r="D59" s="72"/>
      <c r="E59" s="72"/>
      <c r="F59" s="72"/>
      <c r="G59" s="72"/>
    </row>
    <row r="60" spans="1:7" ht="15" customHeight="1" x14ac:dyDescent="0.25">
      <c r="A60" s="73" t="s">
        <v>10</v>
      </c>
      <c r="B60" s="74" t="s">
        <v>80</v>
      </c>
      <c r="C60" s="74"/>
      <c r="D60" s="75" t="s">
        <v>86</v>
      </c>
      <c r="E60" s="76" t="s">
        <v>87</v>
      </c>
      <c r="F60" s="76"/>
      <c r="G60" s="75" t="s">
        <v>88</v>
      </c>
    </row>
    <row r="61" spans="1:7" x14ac:dyDescent="0.25">
      <c r="A61" s="73"/>
      <c r="B61" s="40">
        <v>2024</v>
      </c>
      <c r="C61" s="40">
        <v>2025</v>
      </c>
      <c r="D61" s="75"/>
      <c r="E61" s="40">
        <v>2024</v>
      </c>
      <c r="F61" s="40">
        <v>2025</v>
      </c>
      <c r="G61" s="75"/>
    </row>
    <row r="62" spans="1:7" x14ac:dyDescent="0.25">
      <c r="A62" s="41" t="s">
        <v>13</v>
      </c>
      <c r="B62" s="42">
        <v>137230</v>
      </c>
      <c r="C62" s="42">
        <v>139583</v>
      </c>
      <c r="D62" s="49">
        <f>C62/B62-1</f>
        <v>1.7146396560518751E-2</v>
      </c>
      <c r="E62" s="43">
        <v>1815082</v>
      </c>
      <c r="F62" s="42">
        <v>1775881</v>
      </c>
      <c r="G62" s="49">
        <f>F62/E62-1</f>
        <v>-2.1597371358428985E-2</v>
      </c>
    </row>
    <row r="63" spans="1:7" x14ac:dyDescent="0.25">
      <c r="A63" s="41" t="s">
        <v>16</v>
      </c>
      <c r="B63" s="42"/>
      <c r="C63" s="42">
        <v>48</v>
      </c>
      <c r="D63" s="49"/>
      <c r="E63" s="43">
        <v>10346</v>
      </c>
      <c r="F63" s="42">
        <v>14089</v>
      </c>
      <c r="G63" s="49">
        <f t="shared" ref="G63:G65" si="11">F63/E63-1</f>
        <v>0.36178233133578197</v>
      </c>
    </row>
    <row r="64" spans="1:7" x14ac:dyDescent="0.25">
      <c r="A64" s="41" t="s">
        <v>26</v>
      </c>
      <c r="B64" s="42"/>
      <c r="C64" s="42"/>
      <c r="D64" s="49"/>
      <c r="E64" s="43"/>
      <c r="F64" s="42">
        <v>241</v>
      </c>
      <c r="G64" s="49"/>
    </row>
    <row r="65" spans="1:7" x14ac:dyDescent="0.25">
      <c r="A65" s="46" t="s">
        <v>15</v>
      </c>
      <c r="B65" s="47">
        <v>137230</v>
      </c>
      <c r="C65" s="47">
        <v>139631</v>
      </c>
      <c r="D65" s="50">
        <f t="shared" ref="D65" si="12">C65/B65-1</f>
        <v>1.7496174305909884E-2</v>
      </c>
      <c r="E65" s="47">
        <v>1825428</v>
      </c>
      <c r="F65" s="47">
        <v>1790211</v>
      </c>
      <c r="G65" s="50">
        <f t="shared" si="11"/>
        <v>-1.9292461822651985E-2</v>
      </c>
    </row>
    <row r="68" spans="1:7" x14ac:dyDescent="0.25">
      <c r="B68" s="72" t="s">
        <v>27</v>
      </c>
      <c r="C68" s="72"/>
      <c r="D68" s="72"/>
      <c r="E68" s="72"/>
      <c r="F68" s="72"/>
      <c r="G68" s="72"/>
    </row>
    <row r="69" spans="1:7" ht="15" customHeight="1" x14ac:dyDescent="0.25">
      <c r="A69" s="73" t="s">
        <v>10</v>
      </c>
      <c r="B69" s="74" t="s">
        <v>80</v>
      </c>
      <c r="C69" s="74"/>
      <c r="D69" s="75" t="s">
        <v>86</v>
      </c>
      <c r="E69" s="76" t="s">
        <v>87</v>
      </c>
      <c r="F69" s="76"/>
      <c r="G69" s="75" t="s">
        <v>88</v>
      </c>
    </row>
    <row r="70" spans="1:7" x14ac:dyDescent="0.25">
      <c r="A70" s="73"/>
      <c r="B70" s="40">
        <v>2024</v>
      </c>
      <c r="C70" s="40">
        <v>2025</v>
      </c>
      <c r="D70" s="75"/>
      <c r="E70" s="40">
        <v>2024</v>
      </c>
      <c r="F70" s="40">
        <v>2025</v>
      </c>
      <c r="G70" s="75"/>
    </row>
    <row r="71" spans="1:7" x14ac:dyDescent="0.25">
      <c r="A71" s="41" t="s">
        <v>13</v>
      </c>
      <c r="B71" s="42">
        <v>64067</v>
      </c>
      <c r="C71" s="42">
        <v>58310</v>
      </c>
      <c r="D71" s="49">
        <f>C71/B71-1</f>
        <v>-8.9859053803049926E-2</v>
      </c>
      <c r="E71" s="43">
        <v>839086</v>
      </c>
      <c r="F71" s="42">
        <v>856451</v>
      </c>
      <c r="G71" s="49">
        <f>F71/E71-1</f>
        <v>2.0695137327997326E-2</v>
      </c>
    </row>
    <row r="72" spans="1:7" x14ac:dyDescent="0.25">
      <c r="A72" s="41" t="s">
        <v>16</v>
      </c>
      <c r="B72" s="42">
        <v>524</v>
      </c>
      <c r="C72" s="42">
        <v>1013</v>
      </c>
      <c r="D72" s="49">
        <f t="shared" ref="D72:D74" si="13">C72/B72-1</f>
        <v>0.93320610687022909</v>
      </c>
      <c r="E72" s="43">
        <v>12035</v>
      </c>
      <c r="F72" s="42">
        <v>13606</v>
      </c>
      <c r="G72" s="49">
        <f t="shared" ref="G72:G74" si="14">F72/E72-1</f>
        <v>0.13053593685085163</v>
      </c>
    </row>
    <row r="73" spans="1:7" x14ac:dyDescent="0.25">
      <c r="A73" s="41" t="s">
        <v>26</v>
      </c>
      <c r="B73" s="42">
        <v>242</v>
      </c>
      <c r="C73" s="42"/>
      <c r="D73" s="49">
        <f t="shared" si="13"/>
        <v>-1</v>
      </c>
      <c r="E73" s="43">
        <v>923</v>
      </c>
      <c r="F73" s="42">
        <v>1479</v>
      </c>
      <c r="G73" s="49">
        <f t="shared" si="14"/>
        <v>0.6023835319609967</v>
      </c>
    </row>
    <row r="74" spans="1:7" x14ac:dyDescent="0.25">
      <c r="A74" s="46" t="s">
        <v>15</v>
      </c>
      <c r="B74" s="47">
        <v>64833</v>
      </c>
      <c r="C74" s="47">
        <v>59323</v>
      </c>
      <c r="D74" s="50">
        <f t="shared" si="13"/>
        <v>-8.4987583483719709E-2</v>
      </c>
      <c r="E74" s="47">
        <v>852044</v>
      </c>
      <c r="F74" s="47">
        <v>871536</v>
      </c>
      <c r="G74" s="50">
        <f t="shared" si="14"/>
        <v>2.2876752843749903E-2</v>
      </c>
    </row>
    <row r="77" spans="1:7" x14ac:dyDescent="0.25">
      <c r="B77" s="72" t="s">
        <v>28</v>
      </c>
      <c r="C77" s="72"/>
      <c r="D77" s="72"/>
      <c r="E77" s="72"/>
      <c r="F77" s="72"/>
      <c r="G77" s="72"/>
    </row>
    <row r="78" spans="1:7" ht="15" customHeight="1" x14ac:dyDescent="0.25">
      <c r="A78" s="73" t="s">
        <v>10</v>
      </c>
      <c r="B78" s="74" t="s">
        <v>80</v>
      </c>
      <c r="C78" s="74"/>
      <c r="D78" s="75" t="s">
        <v>86</v>
      </c>
      <c r="E78" s="76" t="s">
        <v>87</v>
      </c>
      <c r="F78" s="76"/>
      <c r="G78" s="75" t="s">
        <v>88</v>
      </c>
    </row>
    <row r="79" spans="1:7" x14ac:dyDescent="0.25">
      <c r="A79" s="73"/>
      <c r="B79" s="40">
        <v>2024</v>
      </c>
      <c r="C79" s="40">
        <v>2025</v>
      </c>
      <c r="D79" s="75"/>
      <c r="E79" s="40">
        <v>2024</v>
      </c>
      <c r="F79" s="40">
        <v>2025</v>
      </c>
      <c r="G79" s="75"/>
    </row>
    <row r="80" spans="1:7" x14ac:dyDescent="0.25">
      <c r="A80" s="41" t="s">
        <v>13</v>
      </c>
      <c r="B80" s="42">
        <v>74685</v>
      </c>
      <c r="C80" s="42">
        <v>87702</v>
      </c>
      <c r="D80" s="49">
        <f>C80/B80-1</f>
        <v>0.17429202651134768</v>
      </c>
      <c r="E80" s="43">
        <v>1005028</v>
      </c>
      <c r="F80" s="42">
        <v>1158862</v>
      </c>
      <c r="G80" s="49">
        <f>F80/E80-1</f>
        <v>0.15306439223583812</v>
      </c>
    </row>
    <row r="81" spans="1:7" x14ac:dyDescent="0.25">
      <c r="A81" s="41" t="s">
        <v>26</v>
      </c>
      <c r="B81" s="42"/>
      <c r="C81" s="42"/>
      <c r="D81" s="49"/>
      <c r="E81" s="43">
        <v>580</v>
      </c>
      <c r="F81" s="42">
        <v>544</v>
      </c>
      <c r="G81" s="49">
        <f t="shared" ref="G81:G82" si="15">F81/E81-1</f>
        <v>-6.2068965517241392E-2</v>
      </c>
    </row>
    <row r="82" spans="1:7" x14ac:dyDescent="0.25">
      <c r="A82" s="46" t="s">
        <v>15</v>
      </c>
      <c r="B82" s="47">
        <v>74685</v>
      </c>
      <c r="C82" s="47">
        <v>87702</v>
      </c>
      <c r="D82" s="50">
        <f t="shared" ref="D82" si="16">C82/B82-1</f>
        <v>0.17429202651134768</v>
      </c>
      <c r="E82" s="47">
        <v>1005608</v>
      </c>
      <c r="F82" s="47">
        <v>1159406</v>
      </c>
      <c r="G82" s="50">
        <f t="shared" si="15"/>
        <v>0.15294031073738479</v>
      </c>
    </row>
    <row r="85" spans="1:7" x14ac:dyDescent="0.25">
      <c r="B85" s="72" t="s">
        <v>29</v>
      </c>
      <c r="C85" s="72"/>
      <c r="D85" s="72"/>
      <c r="E85" s="72"/>
      <c r="F85" s="72"/>
      <c r="G85" s="72"/>
    </row>
    <row r="86" spans="1:7" ht="15" customHeight="1" x14ac:dyDescent="0.25">
      <c r="A86" s="73" t="s">
        <v>10</v>
      </c>
      <c r="B86" s="74" t="s">
        <v>80</v>
      </c>
      <c r="C86" s="74"/>
      <c r="D86" s="75" t="s">
        <v>86</v>
      </c>
      <c r="E86" s="76" t="s">
        <v>87</v>
      </c>
      <c r="F86" s="76"/>
      <c r="G86" s="75" t="s">
        <v>88</v>
      </c>
    </row>
    <row r="87" spans="1:7" x14ac:dyDescent="0.25">
      <c r="A87" s="73"/>
      <c r="B87" s="40">
        <v>2024</v>
      </c>
      <c r="C87" s="40">
        <v>2025</v>
      </c>
      <c r="D87" s="75"/>
      <c r="E87" s="40">
        <v>2024</v>
      </c>
      <c r="F87" s="40">
        <v>2025</v>
      </c>
      <c r="G87" s="75"/>
    </row>
    <row r="88" spans="1:7" x14ac:dyDescent="0.25">
      <c r="A88" s="41" t="s">
        <v>13</v>
      </c>
      <c r="B88" s="42">
        <v>155239</v>
      </c>
      <c r="C88" s="42">
        <v>175678</v>
      </c>
      <c r="D88" s="49">
        <f>C88/B88-1</f>
        <v>0.13166150258633458</v>
      </c>
      <c r="E88" s="43">
        <v>1588221</v>
      </c>
      <c r="F88" s="42">
        <v>1887001</v>
      </c>
      <c r="G88" s="49">
        <f>F88/E88-1</f>
        <v>0.18812243384264526</v>
      </c>
    </row>
    <row r="89" spans="1:7" x14ac:dyDescent="0.25">
      <c r="A89" s="41" t="s">
        <v>16</v>
      </c>
      <c r="B89" s="42">
        <v>2089</v>
      </c>
      <c r="C89" s="42">
        <v>37</v>
      </c>
      <c r="D89" s="49">
        <f t="shared" ref="D89:D92" si="17">C89/B89-1</f>
        <v>-0.98228817616084252</v>
      </c>
      <c r="E89" s="43">
        <v>22642</v>
      </c>
      <c r="F89" s="42">
        <v>36109</v>
      </c>
      <c r="G89" s="49">
        <f t="shared" ref="G89:G92" si="18">F89/E89-1</f>
        <v>0.59477961310838268</v>
      </c>
    </row>
    <row r="90" spans="1:7" x14ac:dyDescent="0.25">
      <c r="A90" s="41" t="s">
        <v>33</v>
      </c>
      <c r="B90" s="42">
        <v>3685</v>
      </c>
      <c r="C90" s="42">
        <v>4641</v>
      </c>
      <c r="D90" s="49">
        <f t="shared" si="17"/>
        <v>0.25943012211668925</v>
      </c>
      <c r="E90" s="43">
        <v>6678</v>
      </c>
      <c r="F90" s="42">
        <v>35284</v>
      </c>
      <c r="G90" s="49">
        <f t="shared" si="18"/>
        <v>4.2836178496555855</v>
      </c>
    </row>
    <row r="91" spans="1:7" x14ac:dyDescent="0.25">
      <c r="A91" s="41" t="s">
        <v>26</v>
      </c>
      <c r="B91" s="42">
        <v>1</v>
      </c>
      <c r="C91" s="42">
        <v>393</v>
      </c>
      <c r="D91" s="49">
        <f t="shared" si="17"/>
        <v>392</v>
      </c>
      <c r="E91" s="43">
        <v>730</v>
      </c>
      <c r="F91" s="42">
        <v>2152</v>
      </c>
      <c r="G91" s="49">
        <f t="shared" si="18"/>
        <v>1.9479452054794519</v>
      </c>
    </row>
    <row r="92" spans="1:7" x14ac:dyDescent="0.25">
      <c r="A92" s="46" t="s">
        <v>15</v>
      </c>
      <c r="B92" s="47">
        <v>161014</v>
      </c>
      <c r="C92" s="47">
        <v>180749</v>
      </c>
      <c r="D92" s="50">
        <f t="shared" si="17"/>
        <v>0.1225669817531394</v>
      </c>
      <c r="E92" s="47">
        <v>1618271</v>
      </c>
      <c r="F92" s="47">
        <v>1960546</v>
      </c>
      <c r="G92" s="50">
        <f t="shared" si="18"/>
        <v>0.21150660179908054</v>
      </c>
    </row>
    <row r="95" spans="1:7" x14ac:dyDescent="0.25">
      <c r="B95" s="55"/>
    </row>
  </sheetData>
  <mergeCells count="55">
    <mergeCell ref="B85:G85"/>
    <mergeCell ref="A86:A87"/>
    <mergeCell ref="B86:C86"/>
    <mergeCell ref="D86:D87"/>
    <mergeCell ref="E86:F86"/>
    <mergeCell ref="G86:G87"/>
    <mergeCell ref="B77:G77"/>
    <mergeCell ref="A78:A79"/>
    <mergeCell ref="B78:C78"/>
    <mergeCell ref="D78:D79"/>
    <mergeCell ref="E78:F78"/>
    <mergeCell ref="G78:G79"/>
    <mergeCell ref="B68:G68"/>
    <mergeCell ref="A69:A70"/>
    <mergeCell ref="B69:C69"/>
    <mergeCell ref="D69:D70"/>
    <mergeCell ref="E69:F69"/>
    <mergeCell ref="G69:G70"/>
    <mergeCell ref="B39:G39"/>
    <mergeCell ref="A40:A41"/>
    <mergeCell ref="B40:C40"/>
    <mergeCell ref="D40:D41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40:F40"/>
    <mergeCell ref="G40:G41"/>
    <mergeCell ref="B49:G49"/>
    <mergeCell ref="A50:A51"/>
    <mergeCell ref="B50:C50"/>
    <mergeCell ref="D50:D51"/>
    <mergeCell ref="E50:F50"/>
    <mergeCell ref="G50:G51"/>
    <mergeCell ref="B59:G59"/>
    <mergeCell ref="A60:A61"/>
    <mergeCell ref="B60:C60"/>
    <mergeCell ref="D60:D61"/>
    <mergeCell ref="E60:F60"/>
    <mergeCell ref="G60:G6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1"/>
  <sheetViews>
    <sheetView topLeftCell="A45" workbookViewId="0">
      <selection activeCell="F59" sqref="F59"/>
    </sheetView>
  </sheetViews>
  <sheetFormatPr baseColWidth="10" defaultRowHeight="15" x14ac:dyDescent="0.25"/>
  <cols>
    <col min="1" max="1" width="29.28515625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89</v>
      </c>
      <c r="B4" s="80"/>
      <c r="C4" s="81"/>
    </row>
    <row r="5" spans="1:3" x14ac:dyDescent="0.25">
      <c r="A5" s="32" t="s">
        <v>9</v>
      </c>
      <c r="B5" s="33" t="s">
        <v>10</v>
      </c>
      <c r="C5" s="34" t="s">
        <v>11</v>
      </c>
    </row>
    <row r="6" spans="1:3" x14ac:dyDescent="0.25">
      <c r="A6" s="28" t="s">
        <v>36</v>
      </c>
      <c r="B6" s="35">
        <v>69052</v>
      </c>
      <c r="C6" s="36">
        <f>B6/$B$11*100</f>
        <v>2.4529965477871096</v>
      </c>
    </row>
    <row r="7" spans="1:3" x14ac:dyDescent="0.25">
      <c r="A7" s="28" t="s">
        <v>97</v>
      </c>
      <c r="B7" s="35">
        <v>59511</v>
      </c>
      <c r="C7" s="36">
        <f t="shared" ref="C7:C11" si="0">B7/$B$11*100</f>
        <v>2.1140629895637879</v>
      </c>
    </row>
    <row r="8" spans="1:3" x14ac:dyDescent="0.25">
      <c r="A8" s="28" t="s">
        <v>98</v>
      </c>
      <c r="B8" s="35">
        <v>57086</v>
      </c>
      <c r="C8" s="36">
        <f t="shared" si="0"/>
        <v>2.0279175248649559</v>
      </c>
    </row>
    <row r="9" spans="1:3" x14ac:dyDescent="0.25">
      <c r="A9" s="28" t="s">
        <v>99</v>
      </c>
      <c r="B9" s="35">
        <v>48334</v>
      </c>
      <c r="C9" s="36">
        <f t="shared" si="0"/>
        <v>1.7170123260838519</v>
      </c>
    </row>
    <row r="10" spans="1:3" x14ac:dyDescent="0.25">
      <c r="A10" s="28" t="s">
        <v>38</v>
      </c>
      <c r="B10" s="35">
        <v>47225</v>
      </c>
      <c r="C10" s="36">
        <f t="shared" si="0"/>
        <v>1.6776163176916854</v>
      </c>
    </row>
    <row r="11" spans="1:3" x14ac:dyDescent="0.25">
      <c r="A11" s="30" t="s">
        <v>12</v>
      </c>
      <c r="B11" s="37">
        <v>2815006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9" t="s">
        <v>90</v>
      </c>
      <c r="B14" s="80"/>
      <c r="C14" s="81"/>
    </row>
    <row r="15" spans="1:3" x14ac:dyDescent="0.25">
      <c r="A15" s="32" t="s">
        <v>9</v>
      </c>
      <c r="B15" s="33" t="s">
        <v>10</v>
      </c>
      <c r="C15" s="34" t="s">
        <v>11</v>
      </c>
    </row>
    <row r="16" spans="1:3" x14ac:dyDescent="0.25">
      <c r="A16" s="28" t="s">
        <v>97</v>
      </c>
      <c r="B16" s="35">
        <v>59511</v>
      </c>
      <c r="C16" s="56">
        <f>B16/$B$21</f>
        <v>6.3196895747581971E-2</v>
      </c>
    </row>
    <row r="17" spans="1:3" x14ac:dyDescent="0.25">
      <c r="A17" s="28" t="s">
        <v>98</v>
      </c>
      <c r="B17" s="35">
        <v>57086</v>
      </c>
      <c r="C17" s="56">
        <f t="shared" ref="C17:C20" si="1">B17/$B$21</f>
        <v>6.0621700032707643E-2</v>
      </c>
    </row>
    <row r="18" spans="1:3" x14ac:dyDescent="0.25">
      <c r="A18" s="28" t="s">
        <v>99</v>
      </c>
      <c r="B18" s="35">
        <v>48334</v>
      </c>
      <c r="C18" s="56">
        <f t="shared" si="1"/>
        <v>5.1327632858860162E-2</v>
      </c>
    </row>
    <row r="19" spans="1:3" x14ac:dyDescent="0.25">
      <c r="A19" s="28" t="s">
        <v>100</v>
      </c>
      <c r="B19" s="35">
        <v>35948</v>
      </c>
      <c r="C19" s="56">
        <f t="shared" si="1"/>
        <v>3.8174488890021618E-2</v>
      </c>
    </row>
    <row r="20" spans="1:3" x14ac:dyDescent="0.25">
      <c r="A20" s="28" t="s">
        <v>101</v>
      </c>
      <c r="B20" s="35">
        <v>33398</v>
      </c>
      <c r="C20" s="56">
        <f t="shared" si="1"/>
        <v>3.546655112798882E-2</v>
      </c>
    </row>
    <row r="21" spans="1:3" x14ac:dyDescent="0.25">
      <c r="A21" s="30" t="s">
        <v>12</v>
      </c>
      <c r="B21" s="37">
        <v>941676</v>
      </c>
      <c r="C21" s="48">
        <f t="shared" ref="C21" si="2">B21/$B$21*100</f>
        <v>100</v>
      </c>
    </row>
    <row r="23" spans="1:3" ht="15.75" thickBot="1" x14ac:dyDescent="0.3"/>
    <row r="24" spans="1:3" ht="15.75" thickBot="1" x14ac:dyDescent="0.3">
      <c r="A24" s="79" t="s">
        <v>91</v>
      </c>
      <c r="B24" s="80"/>
      <c r="C24" s="81"/>
    </row>
    <row r="25" spans="1:3" x14ac:dyDescent="0.25">
      <c r="A25" s="32" t="s">
        <v>9</v>
      </c>
      <c r="B25" s="33" t="s">
        <v>10</v>
      </c>
      <c r="C25" s="34" t="s">
        <v>11</v>
      </c>
    </row>
    <row r="26" spans="1:3" x14ac:dyDescent="0.25">
      <c r="A26" s="28" t="s">
        <v>36</v>
      </c>
      <c r="B26" s="35">
        <v>69052</v>
      </c>
      <c r="C26" s="36">
        <f>B26/$B$31*100</f>
        <v>8.0222874881498978</v>
      </c>
    </row>
    <row r="27" spans="1:3" x14ac:dyDescent="0.25">
      <c r="A27" s="28" t="s">
        <v>38</v>
      </c>
      <c r="B27" s="35">
        <v>47225</v>
      </c>
      <c r="C27" s="36">
        <f t="shared" ref="C27:C31" si="3">B27/$B$31*100</f>
        <v>5.4864815881926505</v>
      </c>
    </row>
    <row r="28" spans="1:3" x14ac:dyDescent="0.25">
      <c r="A28" s="28" t="s">
        <v>37</v>
      </c>
      <c r="B28" s="35">
        <v>41334</v>
      </c>
      <c r="C28" s="36">
        <f t="shared" si="3"/>
        <v>4.8020800416380096</v>
      </c>
    </row>
    <row r="29" spans="1:3" x14ac:dyDescent="0.25">
      <c r="A29" s="28" t="s">
        <v>43</v>
      </c>
      <c r="B29" s="35">
        <v>32570</v>
      </c>
      <c r="C29" s="36">
        <f t="shared" si="3"/>
        <v>3.7839005892521884</v>
      </c>
    </row>
    <row r="30" spans="1:3" x14ac:dyDescent="0.25">
      <c r="A30" s="28" t="s">
        <v>53</v>
      </c>
      <c r="B30" s="35">
        <v>30898</v>
      </c>
      <c r="C30" s="36">
        <f t="shared" si="3"/>
        <v>3.5896518393218955</v>
      </c>
    </row>
    <row r="31" spans="1:3" x14ac:dyDescent="0.25">
      <c r="A31" s="30" t="s">
        <v>12</v>
      </c>
      <c r="B31" s="37">
        <v>860752</v>
      </c>
      <c r="C31" s="48">
        <f t="shared" si="3"/>
        <v>100</v>
      </c>
    </row>
    <row r="33" spans="1:3" ht="15.75" thickBot="1" x14ac:dyDescent="0.3"/>
    <row r="34" spans="1:3" ht="15.75" thickBot="1" x14ac:dyDescent="0.3">
      <c r="A34" s="79" t="s">
        <v>92</v>
      </c>
      <c r="B34" s="80"/>
      <c r="C34" s="81"/>
    </row>
    <row r="35" spans="1:3" x14ac:dyDescent="0.25">
      <c r="A35" s="32" t="s">
        <v>9</v>
      </c>
      <c r="B35" s="33" t="s">
        <v>10</v>
      </c>
      <c r="C35" s="34" t="s">
        <v>11</v>
      </c>
    </row>
    <row r="36" spans="1:3" x14ac:dyDescent="0.25">
      <c r="A36" s="28" t="s">
        <v>39</v>
      </c>
      <c r="B36" s="35">
        <v>34798</v>
      </c>
      <c r="C36" s="36">
        <f>B36/$B$41*100</f>
        <v>13.249213758652461</v>
      </c>
    </row>
    <row r="37" spans="1:3" x14ac:dyDescent="0.25">
      <c r="A37" s="28" t="s">
        <v>40</v>
      </c>
      <c r="B37" s="35">
        <v>18903</v>
      </c>
      <c r="C37" s="36">
        <f t="shared" ref="C37:C41" si="4">B37/$B$41*100</f>
        <v>7.1972494878960704</v>
      </c>
    </row>
    <row r="38" spans="1:3" x14ac:dyDescent="0.25">
      <c r="A38" s="28" t="s">
        <v>41</v>
      </c>
      <c r="B38" s="35">
        <v>16964</v>
      </c>
      <c r="C38" s="36">
        <f t="shared" si="4"/>
        <v>6.4589821886826932</v>
      </c>
    </row>
    <row r="39" spans="1:3" x14ac:dyDescent="0.25">
      <c r="A39" s="28" t="s">
        <v>75</v>
      </c>
      <c r="B39" s="35">
        <v>14822</v>
      </c>
      <c r="C39" s="36">
        <f t="shared" si="4"/>
        <v>5.6434233671689977</v>
      </c>
    </row>
    <row r="40" spans="1:3" x14ac:dyDescent="0.25">
      <c r="A40" s="28" t="s">
        <v>42</v>
      </c>
      <c r="B40" s="35">
        <v>8024</v>
      </c>
      <c r="C40" s="36">
        <f t="shared" si="4"/>
        <v>3.0551092361465413</v>
      </c>
    </row>
    <row r="41" spans="1:3" x14ac:dyDescent="0.25">
      <c r="A41" s="30" t="s">
        <v>12</v>
      </c>
      <c r="B41" s="37">
        <v>262642</v>
      </c>
      <c r="C41" s="48">
        <f t="shared" si="4"/>
        <v>100</v>
      </c>
    </row>
    <row r="43" spans="1:3" ht="15.75" thickBot="1" x14ac:dyDescent="0.3"/>
    <row r="44" spans="1:3" ht="15.75" thickBot="1" x14ac:dyDescent="0.3">
      <c r="A44" s="79" t="s">
        <v>93</v>
      </c>
      <c r="B44" s="80"/>
      <c r="C44" s="81"/>
    </row>
    <row r="45" spans="1:3" x14ac:dyDescent="0.25">
      <c r="A45" s="32" t="s">
        <v>9</v>
      </c>
      <c r="B45" s="33" t="s">
        <v>10</v>
      </c>
      <c r="C45" s="34" t="s">
        <v>11</v>
      </c>
    </row>
    <row r="46" spans="1:3" x14ac:dyDescent="0.25">
      <c r="A46" s="28" t="s">
        <v>46</v>
      </c>
      <c r="B46" s="35">
        <v>31530</v>
      </c>
      <c r="C46" s="36">
        <f>B46/$B$51*100</f>
        <v>15.316234334013407</v>
      </c>
    </row>
    <row r="47" spans="1:3" x14ac:dyDescent="0.25">
      <c r="A47" s="28" t="s">
        <v>45</v>
      </c>
      <c r="B47" s="35">
        <v>27096</v>
      </c>
      <c r="C47" s="36">
        <f t="shared" ref="C47:C51" si="5">B47/$B$51*100</f>
        <v>13.162343340134072</v>
      </c>
    </row>
    <row r="48" spans="1:3" x14ac:dyDescent="0.25">
      <c r="A48" s="28" t="s">
        <v>44</v>
      </c>
      <c r="B48" s="35">
        <v>19752</v>
      </c>
      <c r="C48" s="36">
        <f t="shared" si="5"/>
        <v>9.5948703002040219</v>
      </c>
    </row>
    <row r="49" spans="1:3" x14ac:dyDescent="0.25">
      <c r="A49" s="28" t="s">
        <v>48</v>
      </c>
      <c r="B49" s="35">
        <v>11673</v>
      </c>
      <c r="C49" s="36">
        <f t="shared" si="5"/>
        <v>5.6703584960652869</v>
      </c>
    </row>
    <row r="50" spans="1:3" x14ac:dyDescent="0.25">
      <c r="A50" s="28" t="s">
        <v>47</v>
      </c>
      <c r="B50" s="35">
        <v>10849</v>
      </c>
      <c r="C50" s="36">
        <f t="shared" si="5"/>
        <v>5.2700864665306515</v>
      </c>
    </row>
    <row r="51" spans="1:3" x14ac:dyDescent="0.25">
      <c r="A51" s="30" t="s">
        <v>12</v>
      </c>
      <c r="B51" s="37">
        <v>205860</v>
      </c>
      <c r="C51" s="48">
        <f t="shared" si="5"/>
        <v>100</v>
      </c>
    </row>
    <row r="53" spans="1:3" ht="15.75" thickBot="1" x14ac:dyDescent="0.3"/>
    <row r="54" spans="1:3" ht="15.75" thickBot="1" x14ac:dyDescent="0.3">
      <c r="A54" s="79" t="s">
        <v>94</v>
      </c>
      <c r="B54" s="80"/>
      <c r="C54" s="81"/>
    </row>
    <row r="55" spans="1:3" x14ac:dyDescent="0.25">
      <c r="A55" s="32" t="s">
        <v>9</v>
      </c>
      <c r="B55" s="33" t="s">
        <v>10</v>
      </c>
      <c r="C55" s="34" t="s">
        <v>11</v>
      </c>
    </row>
    <row r="56" spans="1:3" x14ac:dyDescent="0.25">
      <c r="A56" s="28" t="s">
        <v>50</v>
      </c>
      <c r="B56" s="35">
        <v>16573</v>
      </c>
      <c r="C56" s="36">
        <f>B56/$B$61*100</f>
        <v>11.869140806840887</v>
      </c>
    </row>
    <row r="57" spans="1:3" x14ac:dyDescent="0.25">
      <c r="A57" s="28" t="s">
        <v>49</v>
      </c>
      <c r="B57" s="35">
        <v>10814</v>
      </c>
      <c r="C57" s="36">
        <f t="shared" ref="C57:C61" si="6">B57/$B$61*100</f>
        <v>7.7446985268314341</v>
      </c>
    </row>
    <row r="58" spans="1:3" x14ac:dyDescent="0.25">
      <c r="A58" s="28" t="s">
        <v>52</v>
      </c>
      <c r="B58" s="35">
        <v>10286</v>
      </c>
      <c r="C58" s="36">
        <f t="shared" si="6"/>
        <v>7.3665590019408294</v>
      </c>
    </row>
    <row r="59" spans="1:3" x14ac:dyDescent="0.25">
      <c r="A59" s="28" t="s">
        <v>51</v>
      </c>
      <c r="B59" s="35">
        <v>10085</v>
      </c>
      <c r="C59" s="36">
        <f t="shared" si="6"/>
        <v>7.2226081600790648</v>
      </c>
    </row>
    <row r="60" spans="1:3" x14ac:dyDescent="0.25">
      <c r="A60" s="28" t="s">
        <v>102</v>
      </c>
      <c r="B60" s="35">
        <v>8385</v>
      </c>
      <c r="C60" s="36">
        <f t="shared" si="6"/>
        <v>6.0051134776661348</v>
      </c>
    </row>
    <row r="61" spans="1:3" x14ac:dyDescent="0.25">
      <c r="A61" s="30" t="s">
        <v>12</v>
      </c>
      <c r="B61" s="37">
        <v>139631</v>
      </c>
      <c r="C61" s="48">
        <f t="shared" si="6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SABER ZOUBIDA</cp:lastModifiedBy>
  <dcterms:created xsi:type="dcterms:W3CDTF">2020-03-12T10:26:06Z</dcterms:created>
  <dcterms:modified xsi:type="dcterms:W3CDTF">2026-01-13T10:30:32Z</dcterms:modified>
</cp:coreProperties>
</file>