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.saber\Desktop\"/>
    </mc:Choice>
  </mc:AlternateContent>
  <xr:revisionPtr revIDLastSave="0" documentId="13_ncr:1_{123D0ED8-0FD6-4D34-96D8-AFFF073B77FF}" xr6:coauthVersionLast="47" xr6:coauthVersionMax="47" xr10:uidLastSave="{00000000-0000-0000-0000-000000000000}"/>
  <bookViews>
    <workbookView xWindow="-120" yWindow="-120" windowWidth="20730" windowHeight="11040" tabRatio="622" activeTab="3" xr2:uid="{00000000-000D-0000-FFFF-FFFF00000000}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aéroport'!$A$7:$S$32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0" i="6" l="1"/>
  <c r="D90" i="6"/>
  <c r="G33" i="6"/>
  <c r="D33" i="6"/>
  <c r="G92" i="6"/>
  <c r="G91" i="6"/>
  <c r="G89" i="6"/>
  <c r="G88" i="6"/>
  <c r="D92" i="6"/>
  <c r="D91" i="6"/>
  <c r="D89" i="6"/>
  <c r="D88" i="6"/>
  <c r="G82" i="6"/>
  <c r="G81" i="6"/>
  <c r="G80" i="6"/>
  <c r="D82" i="6"/>
  <c r="D80" i="6"/>
  <c r="G74" i="6"/>
  <c r="G73" i="6"/>
  <c r="G72" i="6"/>
  <c r="G71" i="6"/>
  <c r="D74" i="6"/>
  <c r="D73" i="6"/>
  <c r="D72" i="6"/>
  <c r="D71" i="6"/>
  <c r="G65" i="6"/>
  <c r="G63" i="6"/>
  <c r="G62" i="6"/>
  <c r="D65" i="6"/>
  <c r="D62" i="6"/>
  <c r="G56" i="6"/>
  <c r="G55" i="6"/>
  <c r="G54" i="6"/>
  <c r="G53" i="6"/>
  <c r="G52" i="6"/>
  <c r="D56" i="6"/>
  <c r="D53" i="6"/>
  <c r="D52" i="6"/>
  <c r="G46" i="6"/>
  <c r="G45" i="6"/>
  <c r="G44" i="6"/>
  <c r="G43" i="6"/>
  <c r="G42" i="6"/>
  <c r="D43" i="6"/>
  <c r="D44" i="6"/>
  <c r="D45" i="6"/>
  <c r="D46" i="6"/>
  <c r="D42" i="6"/>
  <c r="G36" i="6"/>
  <c r="G35" i="6"/>
  <c r="G34" i="6"/>
  <c r="G32" i="6"/>
  <c r="G31" i="6"/>
  <c r="D32" i="6"/>
  <c r="D35" i="6"/>
  <c r="D36" i="6"/>
  <c r="D31" i="6"/>
  <c r="G25" i="6"/>
  <c r="G24" i="6"/>
  <c r="G23" i="6"/>
  <c r="G22" i="6"/>
  <c r="G21" i="6"/>
  <c r="G20" i="6"/>
  <c r="G19" i="6"/>
  <c r="D25" i="6"/>
  <c r="D20" i="6"/>
  <c r="D21" i="6"/>
  <c r="D22" i="6"/>
  <c r="D23" i="6"/>
  <c r="D24" i="6"/>
  <c r="D19" i="6"/>
  <c r="D13" i="6"/>
  <c r="D8" i="6"/>
  <c r="D9" i="6"/>
  <c r="D10" i="6"/>
  <c r="D11" i="6"/>
  <c r="D12" i="6"/>
  <c r="D7" i="6"/>
  <c r="G13" i="6"/>
  <c r="G8" i="6"/>
  <c r="G9" i="6"/>
  <c r="G10" i="6"/>
  <c r="G11" i="6"/>
  <c r="G12" i="6"/>
  <c r="G7" i="6"/>
  <c r="Q27" i="4"/>
  <c r="Q28" i="4"/>
  <c r="P22" i="4"/>
  <c r="P23" i="4"/>
  <c r="P28" i="4"/>
  <c r="I23" i="4"/>
  <c r="I24" i="4"/>
  <c r="I25" i="4"/>
  <c r="I27" i="4"/>
  <c r="I28" i="4"/>
  <c r="H22" i="4"/>
  <c r="H23" i="4"/>
  <c r="H28" i="4"/>
  <c r="S28" i="3" l="1"/>
  <c r="P28" i="3"/>
  <c r="M28" i="3"/>
  <c r="J28" i="3"/>
  <c r="G28" i="3"/>
  <c r="D28" i="3"/>
  <c r="S18" i="3"/>
  <c r="S19" i="3"/>
  <c r="S21" i="3"/>
  <c r="S22" i="3"/>
  <c r="S23" i="3"/>
  <c r="S24" i="3"/>
  <c r="P18" i="3"/>
  <c r="P19" i="3"/>
  <c r="P21" i="3"/>
  <c r="P23" i="3"/>
  <c r="M31" i="3"/>
  <c r="J31" i="3"/>
  <c r="J25" i="3"/>
  <c r="G31" i="3"/>
  <c r="D25" i="3"/>
  <c r="D26" i="3"/>
  <c r="D27" i="3"/>
  <c r="D30" i="3"/>
  <c r="D31" i="3"/>
  <c r="C17" i="5" l="1"/>
  <c r="C18" i="5"/>
  <c r="C19" i="5"/>
  <c r="C20" i="5"/>
  <c r="C21" i="5"/>
  <c r="C16" i="5"/>
  <c r="I18" i="4" l="1"/>
  <c r="I19" i="4"/>
  <c r="I20" i="4"/>
  <c r="I21" i="4"/>
  <c r="Q10" i="4" l="1"/>
  <c r="H21" i="4"/>
  <c r="P10" i="4" l="1"/>
  <c r="P15" i="4"/>
  <c r="H14" i="4"/>
  <c r="H12" i="4"/>
  <c r="H10" i="4"/>
  <c r="H15" i="4"/>
  <c r="I7" i="4"/>
  <c r="I13" i="4"/>
  <c r="I14" i="4"/>
  <c r="I12" i="4"/>
  <c r="I10" i="4"/>
  <c r="I15" i="4"/>
  <c r="P11" i="3" l="1"/>
  <c r="P10" i="3"/>
  <c r="S11" i="3"/>
  <c r="S10" i="3"/>
  <c r="S16" i="3"/>
  <c r="S17" i="3"/>
  <c r="S15" i="3"/>
  <c r="S13" i="3"/>
  <c r="P17" i="3"/>
  <c r="P15" i="3"/>
  <c r="P13" i="3"/>
  <c r="M13" i="3"/>
  <c r="J13" i="3"/>
  <c r="G13" i="3"/>
  <c r="D13" i="3"/>
  <c r="Q24" i="4" l="1"/>
  <c r="I9" i="4"/>
  <c r="I11" i="4"/>
  <c r="H11" i="4"/>
  <c r="S14" i="3"/>
  <c r="S12" i="3"/>
  <c r="P14" i="3"/>
  <c r="P12" i="3"/>
  <c r="M27" i="3"/>
  <c r="J27" i="3"/>
  <c r="G27" i="3"/>
  <c r="M25" i="3" l="1"/>
  <c r="G25" i="3"/>
  <c r="P16" i="3" l="1"/>
  <c r="P20" i="4" l="1"/>
  <c r="H20" i="4"/>
  <c r="P7" i="4" l="1"/>
  <c r="H7" i="4"/>
  <c r="I16" i="4" l="1"/>
  <c r="I8" i="4"/>
  <c r="I17" i="4"/>
  <c r="I29" i="4"/>
  <c r="H13" i="4"/>
  <c r="H9" i="4"/>
  <c r="H19" i="4"/>
  <c r="H16" i="4"/>
  <c r="H18" i="4"/>
  <c r="H8" i="4"/>
  <c r="H17" i="4"/>
  <c r="H29" i="4"/>
  <c r="Q29" i="4"/>
  <c r="Q7" i="4"/>
  <c r="Q17" i="4"/>
  <c r="Q8" i="4"/>
  <c r="Q23" i="4"/>
  <c r="Q25" i="4"/>
  <c r="Q18" i="4"/>
  <c r="Q11" i="4"/>
  <c r="Q15" i="4"/>
  <c r="Q16" i="4"/>
  <c r="Q19" i="4"/>
  <c r="Q12" i="4"/>
  <c r="Q14" i="4"/>
  <c r="Q9" i="4"/>
  <c r="Q13" i="4"/>
  <c r="Q20" i="4"/>
  <c r="Q21" i="4"/>
  <c r="P21" i="4"/>
  <c r="P13" i="4"/>
  <c r="P9" i="4"/>
  <c r="P14" i="4"/>
  <c r="P12" i="4"/>
  <c r="P19" i="4"/>
  <c r="P16" i="4"/>
  <c r="P11" i="4"/>
  <c r="P18" i="4"/>
  <c r="P8" i="4"/>
  <c r="P17" i="4"/>
  <c r="P29" i="4"/>
  <c r="S32" i="3"/>
  <c r="P32" i="3"/>
  <c r="M32" i="3"/>
  <c r="M23" i="3"/>
  <c r="M10" i="3"/>
  <c r="M15" i="3"/>
  <c r="M12" i="3"/>
  <c r="M24" i="3"/>
  <c r="M21" i="3"/>
  <c r="M20" i="3"/>
  <c r="M16" i="3"/>
  <c r="M22" i="3"/>
  <c r="M30" i="3"/>
  <c r="M14" i="3"/>
  <c r="M26" i="3"/>
  <c r="M17" i="3"/>
  <c r="M11" i="3"/>
  <c r="M19" i="3"/>
  <c r="M18" i="3"/>
  <c r="J32" i="3"/>
  <c r="J23" i="3"/>
  <c r="J10" i="3"/>
  <c r="J15" i="3"/>
  <c r="J12" i="3"/>
  <c r="J24" i="3"/>
  <c r="J21" i="3"/>
  <c r="J20" i="3"/>
  <c r="J16" i="3"/>
  <c r="J22" i="3"/>
  <c r="J30" i="3"/>
  <c r="J14" i="3"/>
  <c r="J26" i="3"/>
  <c r="J17" i="3"/>
  <c r="J11" i="3"/>
  <c r="J19" i="3"/>
  <c r="J18" i="3"/>
  <c r="G32" i="3"/>
  <c r="G23" i="3"/>
  <c r="G10" i="3"/>
  <c r="G15" i="3"/>
  <c r="G12" i="3"/>
  <c r="G24" i="3"/>
  <c r="G21" i="3"/>
  <c r="G20" i="3"/>
  <c r="G16" i="3"/>
  <c r="G22" i="3"/>
  <c r="G30" i="3"/>
  <c r="G14" i="3"/>
  <c r="G26" i="3"/>
  <c r="G17" i="3"/>
  <c r="G11" i="3"/>
  <c r="G19" i="3"/>
  <c r="G18" i="3"/>
  <c r="D19" i="3"/>
  <c r="D11" i="3"/>
  <c r="D17" i="3"/>
  <c r="D14" i="3"/>
  <c r="D22" i="3"/>
  <c r="D16" i="3"/>
  <c r="D20" i="3"/>
  <c r="D21" i="3"/>
  <c r="D24" i="3"/>
  <c r="D12" i="3"/>
  <c r="D15" i="3"/>
  <c r="D10" i="3"/>
  <c r="D23" i="3"/>
  <c r="D32" i="3"/>
  <c r="D18" i="3"/>
  <c r="C57" i="5" l="1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<sst xmlns="http://schemas.openxmlformats.org/spreadsheetml/2006/main" count="247" uniqueCount="103">
  <si>
    <t>AEROPORTS</t>
  </si>
  <si>
    <t>MOUVEMENTS</t>
  </si>
  <si>
    <t>PASSAGERS</t>
  </si>
  <si>
    <t>FRET (tonnes)</t>
  </si>
  <si>
    <t xml:space="preserve">TOTAL </t>
  </si>
  <si>
    <t xml:space="preserve">CUMUL 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</si>
  <si>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</si>
  <si>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</si>
  <si>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</si>
  <si>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</si>
  <si>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</si>
  <si>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</si>
  <si>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</si>
  <si>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</si>
  <si>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</si>
  <si>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</si>
  <si>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</si>
  <si>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</si>
  <si>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</si>
  <si>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</si>
  <si>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</si>
  <si>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</si>
  <si>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</si>
  <si>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</si>
  <si>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</si>
  <si>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</si>
  <si>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</si>
  <si>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</si>
  <si>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</si>
  <si>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</si>
  <si>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</si>
  <si>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</si>
  <si>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</si>
  <si>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</si>
  <si>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</si>
  <si>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Total général</t>
  </si>
  <si>
    <t>Trafic aérien commercial par aéroport</t>
  </si>
  <si>
    <t>MARRAKECH-PARIS-ORLY</t>
  </si>
  <si>
    <t>MARRAKECH-PARIS-CDG</t>
  </si>
  <si>
    <t>MARRAKECH-LONDRES-GATW.</t>
  </si>
  <si>
    <t>MOHAMMED V-PARIS-ORLY</t>
  </si>
  <si>
    <t>MOHAMMED V-PARIS-CDG</t>
  </si>
  <si>
    <t>AGADIR-PARIS-ORLY</t>
  </si>
  <si>
    <t>AGADIR-MANCHESTER</t>
  </si>
  <si>
    <t>AGADIR-LONDRES-GATW.</t>
  </si>
  <si>
    <t>AGADIR-NANTES</t>
  </si>
  <si>
    <t>MARRAKECH-MADRID</t>
  </si>
  <si>
    <t>MOHAMMED V-JEDDAH</t>
  </si>
  <si>
    <t>MOHAMMED V-DUBAI</t>
  </si>
  <si>
    <t>TANGER-BRUXELLES</t>
  </si>
  <si>
    <t>TANGER-MADRID</t>
  </si>
  <si>
    <t>TANGER-BARCELONE</t>
  </si>
  <si>
    <t>TANGER-PARIS-ORLY</t>
  </si>
  <si>
    <t>TANGER-CHARLEROI</t>
  </si>
  <si>
    <t>FES-MARSEILLE</t>
  </si>
  <si>
    <t>FES-PARIS-ORLY</t>
  </si>
  <si>
    <t>FES-TOULOUSE</t>
  </si>
  <si>
    <t>FES-BARCELONE</t>
  </si>
  <si>
    <t>MARRAKECH-MILAN</t>
  </si>
  <si>
    <t>MOHAMMED V-ISTANBUL</t>
  </si>
  <si>
    <t>Novembre</t>
  </si>
  <si>
    <t>Cumul Novembre 2024</t>
  </si>
  <si>
    <t>Cumul Novembre</t>
  </si>
  <si>
    <t>MOHAMMED V</t>
  </si>
  <si>
    <t>MARRAKECH</t>
  </si>
  <si>
    <t>AGADIR</t>
  </si>
  <si>
    <t>TANGER</t>
  </si>
  <si>
    <t>FES</t>
  </si>
  <si>
    <t>RABAT-SALE</t>
  </si>
  <si>
    <t>OUJDA</t>
  </si>
  <si>
    <t>NADOR</t>
  </si>
  <si>
    <t>TETOUAN</t>
  </si>
  <si>
    <t>DAKHLA</t>
  </si>
  <si>
    <t>LAAYOUNE</t>
  </si>
  <si>
    <t>ESSAOUIRA</t>
  </si>
  <si>
    <t>OUARZAZATE</t>
  </si>
  <si>
    <t>ALHOCEIMA</t>
  </si>
  <si>
    <t>ERRACHIDIA</t>
  </si>
  <si>
    <t>BENI-MELLAL</t>
  </si>
  <si>
    <t>GUELMIM</t>
  </si>
  <si>
    <t>TAN-TAN</t>
  </si>
  <si>
    <t>ZAGORA</t>
  </si>
  <si>
    <t>BOUARFA</t>
  </si>
  <si>
    <t>BENSLIMANE</t>
  </si>
  <si>
    <t>AGADIR-CHARLEROI</t>
  </si>
  <si>
    <t>Novembre et Cumul à fin Novembre 2025/2024</t>
  </si>
  <si>
    <t>Var 25-24</t>
  </si>
  <si>
    <t>Var Cumul 25-24</t>
  </si>
  <si>
    <t>ES-SMARA</t>
  </si>
  <si>
    <t>Variation Novembre 25/24</t>
  </si>
  <si>
    <t>Cumul Novembre 2025</t>
  </si>
  <si>
    <t>Variation Cumul Novembre 25/24</t>
  </si>
  <si>
    <t>TOP 5 des Routes Aériennes internationales Novembre 2025</t>
  </si>
  <si>
    <t>TOP 5 des Routes Aériennes internationales à CMN -Novembre 2025</t>
  </si>
  <si>
    <t>TOP 5 des Routes Aériennes internationales à RAK - Novembre 2025</t>
  </si>
  <si>
    <t>TOP 5 des Routes Aériennes internationales à AGA - Novembre 2025</t>
  </si>
  <si>
    <t>TOP 5 des Routes Aériennes internationales à TNG - Novembre 2025</t>
  </si>
  <si>
    <t>TOP 5 des Routes Aériennes internationales à FEZ - Novembre 2025</t>
  </si>
  <si>
    <t>FES-PARIS-BEAUVAIS</t>
  </si>
  <si>
    <t>Trafic aérien international des passagers par secteur géographique et par aéroport Novembre et Cumul à fin Novembre 2024-2025</t>
  </si>
  <si>
    <t>Var Novembre 25-24</t>
  </si>
  <si>
    <t>Var Cumul Novembre 25-24</t>
  </si>
  <si>
    <t>Ventilation du trafic aérien des passagers en national, international et par aéroport au titre du mois de Novembre et Cumul à fin Novembre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</si>
</sst>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0" fontId="6" fillId="2" borderId="1" xfId="0" applyFont="1" applyFill="1" applyBorder="1" applyAlignment="1">
      <alignment horizontal="center"/>
    </xf>
    <xf numFmtId="9" fontId="5" fillId="0" borderId="0" xfId="2" applyFont="1"/>
    <xf numFmtId="3" fontId="0" fillId="0" borderId="0" xfId="0" applyNumberFormat="1"/>
    <xf numFmtId="10" fontId="0" fillId="0" borderId="7" xfId="2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 xr:uid="{00000000-0005-0000-0000-000000000000}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276496"/>
        <c:axId val="458274536"/>
      </c:barChart>
      <c:catAx>
        <c:axId val="45827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8274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8274536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8276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279240"/>
        <c:axId val="458280808"/>
      </c:barChart>
      <c:catAx>
        <c:axId val="458279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8280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8280808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8279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32</xdr:row>
          <xdr:rowOff>0</xdr:rowOff>
        </xdr:from>
        <xdr:to>
          <xdr:col>3</xdr:col>
          <xdr:colOff>504825</xdr:colOff>
          <xdr:row>32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76200</xdr:colOff>
      <xdr:row>32</xdr:row>
      <xdr:rowOff>0</xdr:rowOff>
    </xdr:from>
    <xdr:to>
      <xdr:col>3</xdr:col>
      <xdr:colOff>504825</xdr:colOff>
      <xdr:row>32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32</xdr:row>
      <xdr:rowOff>0</xdr:rowOff>
    </xdr:from>
    <xdr:to>
      <xdr:col>3</xdr:col>
      <xdr:colOff>504825</xdr:colOff>
      <xdr:row>32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32</xdr:row>
      <xdr:rowOff>0</xdr:rowOff>
    </xdr:from>
    <xdr:to>
      <xdr:col>3</xdr:col>
      <xdr:colOff>504825</xdr:colOff>
      <xdr:row>32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32</xdr:row>
      <xdr:rowOff>0</xdr:rowOff>
    </xdr:from>
    <xdr:to>
      <xdr:col>14</xdr:col>
      <xdr:colOff>333375</xdr:colOff>
      <xdr:row>32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32</xdr:row>
      <xdr:rowOff>0</xdr:rowOff>
    </xdr:from>
    <xdr:to>
      <xdr:col>14</xdr:col>
      <xdr:colOff>314325</xdr:colOff>
      <xdr:row>32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05F4~1.SAB/LOCALS~1/Temp/Rar$DI01.812/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opLeftCell="A3" zoomScale="70" zoomScaleNormal="70" workbookViewId="0">
      <selection activeCell="U26" sqref="U26"/>
    </sheetView>
  </sheetViews>
  <sheetFormatPr baseColWidth="10" defaultColWidth="20.7109375" defaultRowHeight="15" x14ac:dyDescent="0.2"/>
  <cols>
    <col min="1" max="1" width="21.42578125" style="8" customWidth="1"/>
    <col min="2" max="3" width="11.7109375" style="8" customWidth="1"/>
    <col min="4" max="4" width="14.7109375" style="8" customWidth="1"/>
    <col min="5" max="5" width="15" style="8" customWidth="1"/>
    <col min="6" max="6" width="13" style="8" customWidth="1"/>
    <col min="7" max="7" width="14.85546875" style="9" customWidth="1"/>
    <col min="8" max="9" width="14.5703125" style="8" customWidth="1"/>
    <col min="10" max="10" width="17.140625" style="8" customWidth="1"/>
    <col min="11" max="11" width="15.7109375" style="8" customWidth="1"/>
    <col min="12" max="12" width="17.140625" style="8" customWidth="1"/>
    <col min="13" max="13" width="14" style="8" customWidth="1"/>
    <col min="14" max="14" width="13.28515625" style="9" customWidth="1"/>
    <col min="15" max="15" width="11.42578125" style="8" customWidth="1"/>
    <col min="16" max="16" width="17.140625" style="8" customWidth="1"/>
    <col min="17" max="17" width="11.7109375" style="8" customWidth="1"/>
    <col min="18" max="18" width="13.85546875" style="9" customWidth="1"/>
    <col min="19" max="19" width="15.140625" style="8" customWidth="1"/>
    <col min="20" max="16384" width="20.7109375" style="8"/>
  </cols>
  <sheetData>
    <row r="1" spans="1:19" ht="15.75" x14ac:dyDescent="0.25">
      <c r="A1" s="1"/>
      <c r="B1" s="2"/>
      <c r="C1" s="3"/>
      <c r="D1" s="3"/>
      <c r="E1" s="4"/>
      <c r="F1" s="4"/>
      <c r="G1" s="5"/>
      <c r="H1" s="6"/>
      <c r="I1" s="6"/>
      <c r="J1" s="6"/>
      <c r="K1" s="6"/>
      <c r="L1" s="6"/>
      <c r="M1" s="6"/>
      <c r="N1" s="7"/>
      <c r="O1" s="6"/>
      <c r="P1" s="6"/>
    </row>
    <row r="2" spans="1:19" ht="15.75" x14ac:dyDescent="0.25">
      <c r="A2" s="1"/>
      <c r="B2" s="2"/>
      <c r="C2" s="3"/>
      <c r="D2" s="3"/>
      <c r="E2" s="4"/>
      <c r="F2" s="4"/>
      <c r="G2" s="5"/>
      <c r="H2" s="6"/>
      <c r="I2" s="6"/>
      <c r="J2" s="6"/>
      <c r="K2" s="6"/>
      <c r="L2" s="6"/>
      <c r="M2" s="6"/>
      <c r="N2" s="7"/>
      <c r="O2" s="6"/>
      <c r="P2" s="6"/>
    </row>
    <row r="3" spans="1:19" ht="15.75" x14ac:dyDescent="0.25">
      <c r="A3" s="59"/>
      <c r="B3" s="59"/>
      <c r="C3" s="59"/>
      <c r="D3" s="3"/>
      <c r="E3" s="4"/>
      <c r="F3" s="4"/>
      <c r="G3" s="5"/>
      <c r="H3" s="6"/>
      <c r="I3" s="6"/>
      <c r="J3" s="6"/>
      <c r="K3" s="6"/>
      <c r="L3" s="6"/>
      <c r="M3" s="6"/>
      <c r="N3" s="7"/>
      <c r="O3" s="6"/>
      <c r="P3" s="6"/>
    </row>
    <row r="4" spans="1:19" ht="15.75" x14ac:dyDescent="0.25">
      <c r="A4" s="63" t="s">
        <v>36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spans="1:19" ht="15.75" x14ac:dyDescent="0.25">
      <c r="A5" s="63" t="s">
        <v>85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19" ht="16.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spans="1:19" ht="16.5" thickBot="1" x14ac:dyDescent="0.3">
      <c r="A7" s="60" t="s">
        <v>0</v>
      </c>
      <c r="B7" s="65" t="s">
        <v>2</v>
      </c>
      <c r="C7" s="65"/>
      <c r="D7" s="65"/>
      <c r="E7" s="65"/>
      <c r="F7" s="65"/>
      <c r="G7" s="65"/>
      <c r="H7" s="65" t="s">
        <v>1</v>
      </c>
      <c r="I7" s="65"/>
      <c r="J7" s="65"/>
      <c r="K7" s="65"/>
      <c r="L7" s="65"/>
      <c r="M7" s="65"/>
      <c r="N7" s="65" t="s">
        <v>3</v>
      </c>
      <c r="O7" s="65"/>
      <c r="P7" s="65"/>
      <c r="Q7" s="65"/>
      <c r="R7" s="65"/>
      <c r="S7" s="65"/>
    </row>
    <row r="8" spans="1:19" s="10" customFormat="1" ht="16.5" customHeight="1" thickBot="1" x14ac:dyDescent="0.3">
      <c r="A8" s="60"/>
      <c r="B8" s="61" t="s">
        <v>60</v>
      </c>
      <c r="C8" s="62"/>
      <c r="D8" s="66" t="s">
        <v>86</v>
      </c>
      <c r="E8" s="61" t="s">
        <v>5</v>
      </c>
      <c r="F8" s="62"/>
      <c r="G8" s="66" t="s">
        <v>87</v>
      </c>
      <c r="H8" s="61" t="s">
        <v>60</v>
      </c>
      <c r="I8" s="62"/>
      <c r="J8" s="66" t="s">
        <v>86</v>
      </c>
      <c r="K8" s="61" t="s">
        <v>5</v>
      </c>
      <c r="L8" s="62"/>
      <c r="M8" s="66" t="s">
        <v>87</v>
      </c>
      <c r="N8" s="61" t="s">
        <v>60</v>
      </c>
      <c r="O8" s="62"/>
      <c r="P8" s="66" t="s">
        <v>86</v>
      </c>
      <c r="Q8" s="61" t="s">
        <v>5</v>
      </c>
      <c r="R8" s="62"/>
      <c r="S8" s="66" t="s">
        <v>87</v>
      </c>
    </row>
    <row r="9" spans="1:19" ht="31.5" customHeight="1" thickBot="1" x14ac:dyDescent="0.3">
      <c r="A9" s="60"/>
      <c r="B9" s="11">
        <v>2025</v>
      </c>
      <c r="C9" s="11">
        <v>2024</v>
      </c>
      <c r="D9" s="67"/>
      <c r="E9" s="12">
        <v>45962</v>
      </c>
      <c r="F9" s="12">
        <v>45597</v>
      </c>
      <c r="G9" s="67"/>
      <c r="H9" s="58">
        <v>2025</v>
      </c>
      <c r="I9" s="58">
        <v>2024</v>
      </c>
      <c r="J9" s="67"/>
      <c r="K9" s="12">
        <v>45962</v>
      </c>
      <c r="L9" s="12">
        <v>45597</v>
      </c>
      <c r="M9" s="67"/>
      <c r="N9" s="54">
        <v>2025</v>
      </c>
      <c r="O9" s="54">
        <v>2024</v>
      </c>
      <c r="P9" s="67"/>
      <c r="Q9" s="12">
        <v>45962</v>
      </c>
      <c r="R9" s="12">
        <v>45597</v>
      </c>
      <c r="S9" s="67"/>
    </row>
    <row r="10" spans="1:19" ht="16.5" thickBot="1" x14ac:dyDescent="0.3">
      <c r="A10" s="13" t="s">
        <v>63</v>
      </c>
      <c r="B10" s="14">
        <v>891966</v>
      </c>
      <c r="C10" s="14">
        <v>787710</v>
      </c>
      <c r="D10" s="15">
        <f t="shared" ref="D10:D31" si="0">(B10-C10)/C10</f>
        <v>0.1323532772213124</v>
      </c>
      <c r="E10" s="16">
        <v>10410974</v>
      </c>
      <c r="F10" s="16">
        <v>9584646</v>
      </c>
      <c r="G10" s="15">
        <f t="shared" ref="G10:G31" si="1">(E10-F10)/F10</f>
        <v>8.6213721404003865E-2</v>
      </c>
      <c r="H10" s="17">
        <v>7028</v>
      </c>
      <c r="I10" s="17">
        <v>6506</v>
      </c>
      <c r="J10" s="15">
        <f t="shared" ref="J10:J31" si="2">(H10-I10)/I10</f>
        <v>8.0233630494927766E-2</v>
      </c>
      <c r="K10" s="17">
        <v>80735</v>
      </c>
      <c r="L10" s="17">
        <v>76844</v>
      </c>
      <c r="M10" s="15">
        <f t="shared" ref="M10:M31" si="3">(K10-L10)/L10</f>
        <v>5.0635052834313674E-2</v>
      </c>
      <c r="N10" s="18">
        <v>8617.5660000000044</v>
      </c>
      <c r="O10" s="18">
        <v>7885.5760000000009</v>
      </c>
      <c r="P10" s="15">
        <f t="shared" ref="P10:P28" si="4">(N10-O10)/O10</f>
        <v>9.2826446666673848E-2</v>
      </c>
      <c r="Q10" s="19">
        <v>84967.678999999713</v>
      </c>
      <c r="R10" s="19">
        <v>80192.758000000074</v>
      </c>
      <c r="S10" s="15">
        <f t="shared" ref="S10:S28" si="5">(Q10-R10)/R10</f>
        <v>5.9543045021592023E-2</v>
      </c>
    </row>
    <row r="11" spans="1:19" ht="16.5" thickBot="1" x14ac:dyDescent="0.3">
      <c r="A11" s="21" t="s">
        <v>64</v>
      </c>
      <c r="B11" s="14">
        <v>943406</v>
      </c>
      <c r="C11" s="14">
        <v>826935</v>
      </c>
      <c r="D11" s="15">
        <f t="shared" si="0"/>
        <v>0.14084662035105541</v>
      </c>
      <c r="E11" s="16">
        <v>9297030</v>
      </c>
      <c r="F11" s="16">
        <v>8446340</v>
      </c>
      <c r="G11" s="15">
        <f t="shared" si="1"/>
        <v>0.1007169969477904</v>
      </c>
      <c r="H11" s="17">
        <v>6409</v>
      </c>
      <c r="I11" s="17">
        <v>5396</v>
      </c>
      <c r="J11" s="15">
        <f t="shared" si="2"/>
        <v>0.18773165307635287</v>
      </c>
      <c r="K11" s="17">
        <v>60071</v>
      </c>
      <c r="L11" s="17">
        <v>54722</v>
      </c>
      <c r="M11" s="15">
        <f t="shared" si="3"/>
        <v>9.774862029896568E-2</v>
      </c>
      <c r="N11" s="18">
        <v>74.533999999999992</v>
      </c>
      <c r="O11" s="18">
        <v>14.672000000000001</v>
      </c>
      <c r="P11" s="15">
        <f t="shared" si="4"/>
        <v>4.0800163576881125</v>
      </c>
      <c r="Q11" s="19">
        <v>293.45199999999994</v>
      </c>
      <c r="R11" s="19">
        <v>129.541</v>
      </c>
      <c r="S11" s="15">
        <f t="shared" si="5"/>
        <v>1.2653214040342435</v>
      </c>
    </row>
    <row r="12" spans="1:19" ht="16.5" thickBot="1" x14ac:dyDescent="0.3">
      <c r="A12" s="13" t="s">
        <v>65</v>
      </c>
      <c r="B12" s="14">
        <v>301438</v>
      </c>
      <c r="C12" s="14">
        <v>275370</v>
      </c>
      <c r="D12" s="15">
        <f t="shared" si="0"/>
        <v>9.4665359334713289E-2</v>
      </c>
      <c r="E12" s="16">
        <v>3180708</v>
      </c>
      <c r="F12" s="16">
        <v>2841109</v>
      </c>
      <c r="G12" s="15">
        <f t="shared" si="1"/>
        <v>0.11953043688221747</v>
      </c>
      <c r="H12" s="17">
        <v>2227</v>
      </c>
      <c r="I12" s="17">
        <v>1988</v>
      </c>
      <c r="J12" s="15">
        <f t="shared" si="2"/>
        <v>0.12022132796780684</v>
      </c>
      <c r="K12" s="17">
        <v>21929</v>
      </c>
      <c r="L12" s="14">
        <v>19628</v>
      </c>
      <c r="M12" s="15">
        <f t="shared" si="3"/>
        <v>0.11723048705930304</v>
      </c>
      <c r="N12" s="18">
        <v>24.36</v>
      </c>
      <c r="O12" s="18">
        <v>7.1420000000000003</v>
      </c>
      <c r="P12" s="15">
        <f t="shared" si="4"/>
        <v>2.4108092971156538</v>
      </c>
      <c r="Q12" s="19">
        <v>220.154</v>
      </c>
      <c r="R12" s="20">
        <v>171.80200000000002</v>
      </c>
      <c r="S12" s="15">
        <f t="shared" si="5"/>
        <v>0.28144026262790872</v>
      </c>
    </row>
    <row r="13" spans="1:19" ht="16.5" thickBot="1" x14ac:dyDescent="0.3">
      <c r="A13" s="21" t="s">
        <v>66</v>
      </c>
      <c r="B13" s="14">
        <v>197680</v>
      </c>
      <c r="C13" s="14">
        <v>175181</v>
      </c>
      <c r="D13" s="15">
        <f t="shared" si="0"/>
        <v>0.12843287799475969</v>
      </c>
      <c r="E13" s="16">
        <v>2584568</v>
      </c>
      <c r="F13" s="16">
        <v>2198742</v>
      </c>
      <c r="G13" s="15">
        <f t="shared" si="1"/>
        <v>0.17547579479538755</v>
      </c>
      <c r="H13" s="17">
        <v>1523</v>
      </c>
      <c r="I13" s="17">
        <v>1603</v>
      </c>
      <c r="J13" s="15">
        <f t="shared" si="2"/>
        <v>-4.9906425452276984E-2</v>
      </c>
      <c r="K13" s="17">
        <v>19283</v>
      </c>
      <c r="L13" s="17">
        <v>17488</v>
      </c>
      <c r="M13" s="15">
        <f t="shared" si="3"/>
        <v>0.10264181152790484</v>
      </c>
      <c r="N13" s="18">
        <v>279.35000000000002</v>
      </c>
      <c r="O13" s="18">
        <v>1010.491</v>
      </c>
      <c r="P13" s="15">
        <f t="shared" si="4"/>
        <v>-0.72355023448996569</v>
      </c>
      <c r="Q13" s="19">
        <v>3526.5400000000009</v>
      </c>
      <c r="R13" s="19">
        <v>4260.2100000000055</v>
      </c>
      <c r="S13" s="15">
        <f t="shared" si="5"/>
        <v>-0.17221451524690184</v>
      </c>
    </row>
    <row r="14" spans="1:19" ht="16.5" thickBot="1" x14ac:dyDescent="0.3">
      <c r="A14" s="21" t="s">
        <v>68</v>
      </c>
      <c r="B14" s="14">
        <v>181994</v>
      </c>
      <c r="C14" s="14">
        <v>162795</v>
      </c>
      <c r="D14" s="15">
        <f t="shared" si="0"/>
        <v>0.11793359746920974</v>
      </c>
      <c r="E14" s="16">
        <v>1969175</v>
      </c>
      <c r="F14" s="16">
        <v>1554239</v>
      </c>
      <c r="G14" s="15">
        <f t="shared" si="1"/>
        <v>0.26697052383835435</v>
      </c>
      <c r="H14" s="17">
        <v>1328</v>
      </c>
      <c r="I14" s="17">
        <v>1207</v>
      </c>
      <c r="J14" s="15">
        <f t="shared" si="2"/>
        <v>0.10024855012427507</v>
      </c>
      <c r="K14" s="17">
        <v>13893</v>
      </c>
      <c r="L14" s="17">
        <v>11001</v>
      </c>
      <c r="M14" s="15">
        <f t="shared" si="3"/>
        <v>0.26288519225524953</v>
      </c>
      <c r="N14" s="18">
        <v>79.350999999999999</v>
      </c>
      <c r="O14" s="18">
        <v>253.02100000000002</v>
      </c>
      <c r="P14" s="15">
        <f t="shared" si="4"/>
        <v>-0.68638571501970191</v>
      </c>
      <c r="Q14" s="19">
        <v>1269.7959999999996</v>
      </c>
      <c r="R14" s="19">
        <v>1068.4399999999998</v>
      </c>
      <c r="S14" s="15">
        <f t="shared" si="5"/>
        <v>0.18845793867694938</v>
      </c>
    </row>
    <row r="15" spans="1:19" ht="16.5" thickBot="1" x14ac:dyDescent="0.3">
      <c r="A15" s="21" t="s">
        <v>67</v>
      </c>
      <c r="B15" s="14">
        <v>146432</v>
      </c>
      <c r="C15" s="14">
        <v>136622</v>
      </c>
      <c r="D15" s="15">
        <f t="shared" si="0"/>
        <v>7.1803955439094735E-2</v>
      </c>
      <c r="E15" s="16">
        <v>1769750</v>
      </c>
      <c r="F15" s="16">
        <v>1799621</v>
      </c>
      <c r="G15" s="15">
        <f t="shared" si="1"/>
        <v>-1.6598494905316175E-2</v>
      </c>
      <c r="H15" s="17">
        <v>1011</v>
      </c>
      <c r="I15" s="17">
        <v>962</v>
      </c>
      <c r="J15" s="15">
        <f t="shared" si="2"/>
        <v>5.0935550935550938E-2</v>
      </c>
      <c r="K15" s="17">
        <v>11951</v>
      </c>
      <c r="L15" s="17">
        <v>12480</v>
      </c>
      <c r="M15" s="15">
        <f t="shared" si="3"/>
        <v>-4.2387820512820515E-2</v>
      </c>
      <c r="N15" s="18">
        <v>15.779</v>
      </c>
      <c r="O15" s="18">
        <v>9.5100000000000016</v>
      </c>
      <c r="P15" s="15">
        <f t="shared" si="4"/>
        <v>0.65920084121976841</v>
      </c>
      <c r="Q15" s="19">
        <v>129.67300000000003</v>
      </c>
      <c r="R15" s="19">
        <v>98.285999999999945</v>
      </c>
      <c r="S15" s="15">
        <f t="shared" si="5"/>
        <v>0.31934354841991841</v>
      </c>
    </row>
    <row r="16" spans="1:19" ht="16.5" thickBot="1" x14ac:dyDescent="0.3">
      <c r="A16" s="21" t="s">
        <v>70</v>
      </c>
      <c r="B16" s="14">
        <v>86071</v>
      </c>
      <c r="C16" s="14">
        <v>73224</v>
      </c>
      <c r="D16" s="15">
        <f t="shared" si="0"/>
        <v>0.17544794056593466</v>
      </c>
      <c r="E16" s="14">
        <v>1144039</v>
      </c>
      <c r="F16" s="14">
        <v>975684</v>
      </c>
      <c r="G16" s="15">
        <f t="shared" si="1"/>
        <v>0.17255074388839009</v>
      </c>
      <c r="H16" s="17">
        <v>609</v>
      </c>
      <c r="I16" s="17">
        <v>495</v>
      </c>
      <c r="J16" s="15">
        <f t="shared" si="2"/>
        <v>0.23030303030303031</v>
      </c>
      <c r="K16" s="17">
        <v>8300</v>
      </c>
      <c r="L16" s="17">
        <v>7246</v>
      </c>
      <c r="M16" s="15">
        <f t="shared" si="3"/>
        <v>0.14545956389732267</v>
      </c>
      <c r="N16" s="18">
        <v>12.795</v>
      </c>
      <c r="O16" s="18">
        <v>0.15</v>
      </c>
      <c r="P16" s="15">
        <f t="shared" si="4"/>
        <v>84.3</v>
      </c>
      <c r="Q16" s="19">
        <v>48.378999999999984</v>
      </c>
      <c r="R16" s="19">
        <v>15.807</v>
      </c>
      <c r="S16" s="15">
        <f t="shared" si="5"/>
        <v>2.0606060606060592</v>
      </c>
    </row>
    <row r="17" spans="1:19" s="22" customFormat="1" ht="16.5" thickBot="1" x14ac:dyDescent="0.3">
      <c r="A17" s="21" t="s">
        <v>69</v>
      </c>
      <c r="B17" s="14">
        <v>73278</v>
      </c>
      <c r="C17" s="14">
        <v>74787</v>
      </c>
      <c r="D17" s="15">
        <f t="shared" si="0"/>
        <v>-2.017730354205945E-2</v>
      </c>
      <c r="E17" s="16">
        <v>1083435</v>
      </c>
      <c r="F17" s="16">
        <v>978598</v>
      </c>
      <c r="G17" s="15">
        <f t="shared" si="1"/>
        <v>0.10712979180419335</v>
      </c>
      <c r="H17" s="17">
        <v>540</v>
      </c>
      <c r="I17" s="17">
        <v>615</v>
      </c>
      <c r="J17" s="15">
        <f t="shared" si="2"/>
        <v>-0.12195121951219512</v>
      </c>
      <c r="K17" s="17">
        <v>8036</v>
      </c>
      <c r="L17" s="17">
        <v>7471</v>
      </c>
      <c r="M17" s="15">
        <f t="shared" si="3"/>
        <v>7.5625752911256866E-2</v>
      </c>
      <c r="N17" s="18">
        <v>92.428999999999988</v>
      </c>
      <c r="O17" s="18">
        <v>29.801999999999996</v>
      </c>
      <c r="P17" s="15">
        <f t="shared" si="4"/>
        <v>2.1014361452251529</v>
      </c>
      <c r="Q17" s="19">
        <v>239.8839999999999</v>
      </c>
      <c r="R17" s="19">
        <v>95.068999999999988</v>
      </c>
      <c r="S17" s="15">
        <f t="shared" si="5"/>
        <v>1.5232620517729221</v>
      </c>
    </row>
    <row r="18" spans="1:19" ht="16.5" thickBot="1" x14ac:dyDescent="0.3">
      <c r="A18" s="13" t="s">
        <v>71</v>
      </c>
      <c r="B18" s="14">
        <v>18610</v>
      </c>
      <c r="C18" s="14">
        <v>28331</v>
      </c>
      <c r="D18" s="15">
        <f t="shared" si="0"/>
        <v>-0.34312237478380575</v>
      </c>
      <c r="E18" s="16">
        <v>355545</v>
      </c>
      <c r="F18" s="16">
        <v>321430</v>
      </c>
      <c r="G18" s="15">
        <f t="shared" si="1"/>
        <v>0.1061350838440718</v>
      </c>
      <c r="H18" s="17">
        <v>164</v>
      </c>
      <c r="I18" s="17">
        <v>273</v>
      </c>
      <c r="J18" s="15">
        <f t="shared" si="2"/>
        <v>-0.39926739926739929</v>
      </c>
      <c r="K18" s="17">
        <v>2783</v>
      </c>
      <c r="L18" s="14">
        <v>2730</v>
      </c>
      <c r="M18" s="15">
        <f t="shared" si="3"/>
        <v>1.9413919413919414E-2</v>
      </c>
      <c r="N18" s="18">
        <v>0.45400000000000001</v>
      </c>
      <c r="O18" s="18">
        <v>0.14000000000000001</v>
      </c>
      <c r="P18" s="15">
        <f t="shared" si="4"/>
        <v>2.2428571428571424</v>
      </c>
      <c r="Q18" s="19">
        <v>3.8770000000000002</v>
      </c>
      <c r="R18" s="20">
        <v>1.6840000000000006</v>
      </c>
      <c r="S18" s="15">
        <f t="shared" si="5"/>
        <v>1.3022565320665076</v>
      </c>
    </row>
    <row r="19" spans="1:19" ht="16.5" thickBot="1" x14ac:dyDescent="0.3">
      <c r="A19" s="21" t="s">
        <v>72</v>
      </c>
      <c r="B19" s="14">
        <v>29624</v>
      </c>
      <c r="C19" s="14">
        <v>25334</v>
      </c>
      <c r="D19" s="15">
        <f t="shared" si="0"/>
        <v>0.16933764900923659</v>
      </c>
      <c r="E19" s="16">
        <v>316322</v>
      </c>
      <c r="F19" s="16">
        <v>283272</v>
      </c>
      <c r="G19" s="15">
        <f t="shared" si="1"/>
        <v>0.11667231494817702</v>
      </c>
      <c r="H19" s="17">
        <v>282</v>
      </c>
      <c r="I19" s="17">
        <v>228</v>
      </c>
      <c r="J19" s="15">
        <f t="shared" si="2"/>
        <v>0.23684210526315788</v>
      </c>
      <c r="K19" s="17">
        <v>2851</v>
      </c>
      <c r="L19" s="17">
        <v>2357</v>
      </c>
      <c r="M19" s="15">
        <f t="shared" si="3"/>
        <v>0.209588459906661</v>
      </c>
      <c r="N19" s="18">
        <v>3.5670000000000002</v>
      </c>
      <c r="O19" s="18">
        <v>4.6639999999999997</v>
      </c>
      <c r="P19" s="15">
        <f t="shared" si="4"/>
        <v>-0.23520583190394503</v>
      </c>
      <c r="Q19" s="19">
        <v>88.115999999999985</v>
      </c>
      <c r="R19" s="19">
        <v>33.188000000000009</v>
      </c>
      <c r="S19" s="15">
        <f t="shared" si="5"/>
        <v>1.6550560443533795</v>
      </c>
    </row>
    <row r="20" spans="1:19" ht="16.5" thickBot="1" x14ac:dyDescent="0.3">
      <c r="A20" s="21" t="s">
        <v>74</v>
      </c>
      <c r="B20" s="14">
        <v>21091</v>
      </c>
      <c r="C20" s="14">
        <v>18819</v>
      </c>
      <c r="D20" s="15">
        <f t="shared" si="0"/>
        <v>0.12072905042775918</v>
      </c>
      <c r="E20" s="16">
        <v>287546</v>
      </c>
      <c r="F20" s="16">
        <v>209835</v>
      </c>
      <c r="G20" s="15">
        <f t="shared" si="1"/>
        <v>0.37034336502490051</v>
      </c>
      <c r="H20" s="17">
        <v>174</v>
      </c>
      <c r="I20" s="17">
        <v>146</v>
      </c>
      <c r="J20" s="15">
        <f t="shared" si="2"/>
        <v>0.19178082191780821</v>
      </c>
      <c r="K20" s="17">
        <v>2101</v>
      </c>
      <c r="L20" s="17">
        <v>1590</v>
      </c>
      <c r="M20" s="15">
        <f t="shared" si="3"/>
        <v>0.32138364779874212</v>
      </c>
      <c r="N20" s="18"/>
      <c r="O20" s="18"/>
      <c r="P20" s="15"/>
      <c r="Q20" s="19">
        <v>0.157</v>
      </c>
      <c r="R20" s="19"/>
      <c r="S20" s="15"/>
    </row>
    <row r="21" spans="1:19" ht="16.5" thickBot="1" x14ac:dyDescent="0.3">
      <c r="A21" s="21" t="s">
        <v>73</v>
      </c>
      <c r="B21" s="14">
        <v>29204</v>
      </c>
      <c r="C21" s="14">
        <v>23645</v>
      </c>
      <c r="D21" s="15">
        <f t="shared" si="0"/>
        <v>0.23510255868048213</v>
      </c>
      <c r="E21" s="16">
        <v>286018</v>
      </c>
      <c r="F21" s="16">
        <v>255895</v>
      </c>
      <c r="G21" s="15">
        <f t="shared" si="1"/>
        <v>0.11771625080599464</v>
      </c>
      <c r="H21" s="17">
        <v>292</v>
      </c>
      <c r="I21" s="17">
        <v>222</v>
      </c>
      <c r="J21" s="15">
        <f t="shared" si="2"/>
        <v>0.31531531531531531</v>
      </c>
      <c r="K21" s="17">
        <v>2633</v>
      </c>
      <c r="L21" s="17">
        <v>2280</v>
      </c>
      <c r="M21" s="15">
        <f t="shared" si="3"/>
        <v>0.15482456140350878</v>
      </c>
      <c r="N21" s="18">
        <v>13.987</v>
      </c>
      <c r="O21" s="18">
        <v>10.010999999999999</v>
      </c>
      <c r="P21" s="15">
        <f t="shared" si="4"/>
        <v>0.39716312056737602</v>
      </c>
      <c r="Q21" s="19">
        <v>159.88499999999999</v>
      </c>
      <c r="R21" s="19">
        <v>62.278000000000006</v>
      </c>
      <c r="S21" s="15">
        <f t="shared" si="5"/>
        <v>1.5672789749189115</v>
      </c>
    </row>
    <row r="22" spans="1:19" ht="16.5" thickBot="1" x14ac:dyDescent="0.3">
      <c r="A22" s="21" t="s">
        <v>75</v>
      </c>
      <c r="B22" s="14">
        <v>11422</v>
      </c>
      <c r="C22" s="14">
        <v>11538</v>
      </c>
      <c r="D22" s="15">
        <f t="shared" si="0"/>
        <v>-1.0053735482752643E-2</v>
      </c>
      <c r="E22" s="16">
        <v>143024</v>
      </c>
      <c r="F22" s="16">
        <v>148697</v>
      </c>
      <c r="G22" s="15">
        <f t="shared" si="1"/>
        <v>-3.8151408569103616E-2</v>
      </c>
      <c r="H22" s="17">
        <v>120</v>
      </c>
      <c r="I22" s="17">
        <v>133</v>
      </c>
      <c r="J22" s="15">
        <f t="shared" si="2"/>
        <v>-9.7744360902255634E-2</v>
      </c>
      <c r="K22" s="17">
        <v>1523</v>
      </c>
      <c r="L22" s="17">
        <v>1592</v>
      </c>
      <c r="M22" s="15">
        <f t="shared" si="3"/>
        <v>-4.3341708542713568E-2</v>
      </c>
      <c r="N22" s="18">
        <v>0.26900000000000002</v>
      </c>
      <c r="O22" s="18"/>
      <c r="P22" s="15"/>
      <c r="Q22" s="19">
        <v>0.31900000000000001</v>
      </c>
      <c r="R22" s="19">
        <v>0.31400000000000006</v>
      </c>
      <c r="S22" s="15">
        <f t="shared" si="5"/>
        <v>1.5923566878980725E-2</v>
      </c>
    </row>
    <row r="23" spans="1:19" ht="16.5" thickBot="1" x14ac:dyDescent="0.3">
      <c r="A23" s="21" t="s">
        <v>76</v>
      </c>
      <c r="B23" s="14">
        <v>8674</v>
      </c>
      <c r="C23" s="14">
        <v>7937</v>
      </c>
      <c r="D23" s="15">
        <f t="shared" si="0"/>
        <v>9.2856242912939396E-2</v>
      </c>
      <c r="E23" s="16">
        <v>127404</v>
      </c>
      <c r="F23" s="16">
        <v>109878</v>
      </c>
      <c r="G23" s="15">
        <f t="shared" si="1"/>
        <v>0.15950417736034511</v>
      </c>
      <c r="H23" s="17">
        <v>100</v>
      </c>
      <c r="I23" s="17">
        <v>92</v>
      </c>
      <c r="J23" s="15">
        <f t="shared" si="2"/>
        <v>8.6956521739130432E-2</v>
      </c>
      <c r="K23" s="17">
        <v>1304</v>
      </c>
      <c r="L23" s="17">
        <v>1172</v>
      </c>
      <c r="M23" s="15">
        <f t="shared" si="3"/>
        <v>0.11262798634812286</v>
      </c>
      <c r="N23" s="18">
        <v>4.3999999999999997E-2</v>
      </c>
      <c r="O23" s="18">
        <v>0.05</v>
      </c>
      <c r="P23" s="15">
        <f t="shared" si="4"/>
        <v>-0.12000000000000011</v>
      </c>
      <c r="Q23" s="19">
        <v>0.47300000000000003</v>
      </c>
      <c r="R23" s="19">
        <v>0.58600000000000008</v>
      </c>
      <c r="S23" s="15">
        <f t="shared" si="5"/>
        <v>-0.19283276450511949</v>
      </c>
    </row>
    <row r="24" spans="1:19" ht="16.5" thickBot="1" x14ac:dyDescent="0.3">
      <c r="A24" s="13" t="s">
        <v>77</v>
      </c>
      <c r="B24" s="14">
        <v>10694</v>
      </c>
      <c r="C24" s="14">
        <v>10373</v>
      </c>
      <c r="D24" s="15">
        <f t="shared" si="0"/>
        <v>3.0945724477007615E-2</v>
      </c>
      <c r="E24" s="16">
        <v>111048</v>
      </c>
      <c r="F24" s="16">
        <v>87577</v>
      </c>
      <c r="G24" s="15">
        <f t="shared" si="1"/>
        <v>0.2680041563424187</v>
      </c>
      <c r="H24" s="17">
        <v>115</v>
      </c>
      <c r="I24" s="17">
        <v>119</v>
      </c>
      <c r="J24" s="15">
        <f t="shared" si="2"/>
        <v>-3.3613445378151259E-2</v>
      </c>
      <c r="K24" s="17">
        <v>1236</v>
      </c>
      <c r="L24" s="17">
        <v>1033</v>
      </c>
      <c r="M24" s="15">
        <f t="shared" si="3"/>
        <v>0.19651500484027107</v>
      </c>
      <c r="N24" s="18"/>
      <c r="O24" s="18"/>
      <c r="P24" s="15"/>
      <c r="Q24" s="19"/>
      <c r="R24" s="19">
        <v>3.145</v>
      </c>
      <c r="S24" s="15">
        <f t="shared" si="5"/>
        <v>-1</v>
      </c>
    </row>
    <row r="25" spans="1:19" ht="16.5" thickBot="1" x14ac:dyDescent="0.3">
      <c r="A25" s="21" t="s">
        <v>78</v>
      </c>
      <c r="B25" s="14">
        <v>6049</v>
      </c>
      <c r="C25" s="14">
        <v>5210</v>
      </c>
      <c r="D25" s="15">
        <f t="shared" si="0"/>
        <v>0.16103646833013435</v>
      </c>
      <c r="E25" s="16">
        <v>69742</v>
      </c>
      <c r="F25" s="16">
        <v>35707</v>
      </c>
      <c r="G25" s="15">
        <f t="shared" si="1"/>
        <v>0.95317444758730785</v>
      </c>
      <c r="H25" s="17">
        <v>57</v>
      </c>
      <c r="I25" s="17">
        <v>36</v>
      </c>
      <c r="J25" s="15">
        <f t="shared" si="2"/>
        <v>0.58333333333333337</v>
      </c>
      <c r="K25" s="17">
        <v>531</v>
      </c>
      <c r="L25" s="17">
        <v>238</v>
      </c>
      <c r="M25" s="15">
        <f t="shared" si="3"/>
        <v>1.23109243697479</v>
      </c>
      <c r="N25" s="18"/>
      <c r="O25" s="18"/>
      <c r="P25" s="15"/>
      <c r="Q25" s="19"/>
      <c r="R25" s="19"/>
      <c r="S25" s="15"/>
    </row>
    <row r="26" spans="1:19" ht="16.5" thickBot="1" x14ac:dyDescent="0.3">
      <c r="A26" s="21" t="s">
        <v>79</v>
      </c>
      <c r="B26" s="14">
        <v>2766</v>
      </c>
      <c r="C26" s="14">
        <v>1992</v>
      </c>
      <c r="D26" s="15">
        <f t="shared" si="0"/>
        <v>0.38855421686746988</v>
      </c>
      <c r="E26" s="16">
        <v>29539</v>
      </c>
      <c r="F26" s="16">
        <v>24361</v>
      </c>
      <c r="G26" s="15">
        <f t="shared" si="1"/>
        <v>0.21255285086819095</v>
      </c>
      <c r="H26" s="17">
        <v>64</v>
      </c>
      <c r="I26" s="17">
        <v>64</v>
      </c>
      <c r="J26" s="15">
        <f t="shared" si="2"/>
        <v>0</v>
      </c>
      <c r="K26" s="17">
        <v>798</v>
      </c>
      <c r="L26" s="17">
        <v>672</v>
      </c>
      <c r="M26" s="15">
        <f t="shared" si="3"/>
        <v>0.1875</v>
      </c>
      <c r="N26" s="18"/>
      <c r="O26" s="18"/>
      <c r="P26" s="15"/>
      <c r="Q26" s="19"/>
      <c r="R26" s="19"/>
      <c r="S26" s="15"/>
    </row>
    <row r="27" spans="1:19" ht="16.5" thickBot="1" x14ac:dyDescent="0.3">
      <c r="A27" s="21" t="s">
        <v>80</v>
      </c>
      <c r="B27" s="14">
        <v>683</v>
      </c>
      <c r="C27" s="14">
        <v>1133</v>
      </c>
      <c r="D27" s="15">
        <f t="shared" si="0"/>
        <v>-0.3971756398940865</v>
      </c>
      <c r="E27" s="16">
        <v>12936</v>
      </c>
      <c r="F27" s="16">
        <v>12864</v>
      </c>
      <c r="G27" s="15">
        <f t="shared" si="1"/>
        <v>5.597014925373134E-3</v>
      </c>
      <c r="H27" s="17">
        <v>24</v>
      </c>
      <c r="I27" s="17">
        <v>42</v>
      </c>
      <c r="J27" s="15">
        <f t="shared" si="2"/>
        <v>-0.42857142857142855</v>
      </c>
      <c r="K27" s="17">
        <v>405</v>
      </c>
      <c r="L27" s="17">
        <v>460</v>
      </c>
      <c r="M27" s="15">
        <f t="shared" si="3"/>
        <v>-0.11956521739130435</v>
      </c>
      <c r="N27" s="18"/>
      <c r="O27" s="18"/>
      <c r="P27" s="15"/>
      <c r="Q27" s="19"/>
      <c r="R27" s="19"/>
      <c r="S27" s="15"/>
    </row>
    <row r="28" spans="1:19" ht="16.5" thickBot="1" x14ac:dyDescent="0.3">
      <c r="A28" s="21" t="s">
        <v>81</v>
      </c>
      <c r="B28" s="14">
        <v>1238</v>
      </c>
      <c r="C28" s="14">
        <v>1163</v>
      </c>
      <c r="D28" s="15">
        <f t="shared" si="0"/>
        <v>6.4488392089423904E-2</v>
      </c>
      <c r="E28" s="16">
        <v>11347</v>
      </c>
      <c r="F28" s="16">
        <v>10185</v>
      </c>
      <c r="G28" s="15">
        <f t="shared" si="1"/>
        <v>0.1140893470790378</v>
      </c>
      <c r="H28" s="17">
        <v>27</v>
      </c>
      <c r="I28" s="17">
        <v>26</v>
      </c>
      <c r="J28" s="15">
        <f t="shared" si="2"/>
        <v>3.8461538461538464E-2</v>
      </c>
      <c r="K28" s="17">
        <v>287</v>
      </c>
      <c r="L28" s="17">
        <v>284</v>
      </c>
      <c r="M28" s="15">
        <f t="shared" si="3"/>
        <v>1.0563380281690141E-2</v>
      </c>
      <c r="N28" s="18"/>
      <c r="O28" s="18">
        <v>2.86</v>
      </c>
      <c r="P28" s="15">
        <f t="shared" si="4"/>
        <v>-1</v>
      </c>
      <c r="Q28" s="19">
        <v>1.4999999999999999E-2</v>
      </c>
      <c r="R28" s="19">
        <v>13.886999999999999</v>
      </c>
      <c r="S28" s="15">
        <f t="shared" si="5"/>
        <v>-0.99891985310002152</v>
      </c>
    </row>
    <row r="29" spans="1:19" ht="16.5" thickBot="1" x14ac:dyDescent="0.3">
      <c r="A29" s="21" t="s">
        <v>88</v>
      </c>
      <c r="B29" s="14">
        <v>517</v>
      </c>
      <c r="C29" s="14"/>
      <c r="D29" s="15"/>
      <c r="E29" s="16">
        <v>517</v>
      </c>
      <c r="F29" s="16"/>
      <c r="G29" s="15"/>
      <c r="H29" s="17">
        <v>12</v>
      </c>
      <c r="I29" s="17"/>
      <c r="J29" s="15"/>
      <c r="K29" s="17">
        <v>12</v>
      </c>
      <c r="L29" s="17"/>
      <c r="M29" s="15"/>
      <c r="N29" s="18"/>
      <c r="O29" s="18"/>
      <c r="P29" s="15"/>
      <c r="Q29" s="19"/>
      <c r="R29" s="19"/>
      <c r="S29" s="15"/>
    </row>
    <row r="30" spans="1:19" ht="16.5" thickBot="1" x14ac:dyDescent="0.3">
      <c r="A30" s="21" t="s">
        <v>83</v>
      </c>
      <c r="B30" s="14">
        <v>0</v>
      </c>
      <c r="C30" s="14">
        <v>24</v>
      </c>
      <c r="D30" s="15">
        <f t="shared" si="0"/>
        <v>-1</v>
      </c>
      <c r="E30" s="16">
        <v>16</v>
      </c>
      <c r="F30" s="16">
        <v>67</v>
      </c>
      <c r="G30" s="15">
        <f t="shared" si="1"/>
        <v>-0.76119402985074625</v>
      </c>
      <c r="H30" s="17">
        <v>6</v>
      </c>
      <c r="I30" s="17">
        <v>12</v>
      </c>
      <c r="J30" s="15">
        <f t="shared" si="2"/>
        <v>-0.5</v>
      </c>
      <c r="K30" s="17">
        <v>122</v>
      </c>
      <c r="L30" s="17">
        <v>106</v>
      </c>
      <c r="M30" s="15">
        <f t="shared" si="3"/>
        <v>0.15094339622641509</v>
      </c>
      <c r="N30" s="18"/>
      <c r="O30" s="18"/>
      <c r="P30" s="15"/>
      <c r="Q30" s="19"/>
      <c r="R30" s="19"/>
      <c r="S30" s="15"/>
    </row>
    <row r="31" spans="1:19" ht="16.5" thickBot="1" x14ac:dyDescent="0.3">
      <c r="A31" s="21" t="s">
        <v>82</v>
      </c>
      <c r="B31" s="14"/>
      <c r="C31" s="14">
        <v>614</v>
      </c>
      <c r="D31" s="15">
        <f t="shared" si="0"/>
        <v>-1</v>
      </c>
      <c r="E31" s="16"/>
      <c r="F31" s="16">
        <v>614</v>
      </c>
      <c r="G31" s="15">
        <f t="shared" si="1"/>
        <v>-1</v>
      </c>
      <c r="H31" s="17"/>
      <c r="I31" s="17">
        <v>4</v>
      </c>
      <c r="J31" s="15">
        <f t="shared" si="2"/>
        <v>-1</v>
      </c>
      <c r="K31" s="17"/>
      <c r="L31" s="17">
        <v>4</v>
      </c>
      <c r="M31" s="15">
        <f t="shared" si="3"/>
        <v>-1</v>
      </c>
      <c r="N31" s="18"/>
      <c r="O31" s="18"/>
      <c r="P31" s="15"/>
      <c r="Q31" s="19"/>
      <c r="R31" s="19"/>
      <c r="S31" s="15"/>
    </row>
    <row r="32" spans="1:19" s="26" customFormat="1" ht="16.5" thickBot="1" x14ac:dyDescent="0.3">
      <c r="A32" s="13" t="s">
        <v>4</v>
      </c>
      <c r="B32" s="23">
        <v>2962837</v>
      </c>
      <c r="C32" s="23">
        <v>2648737</v>
      </c>
      <c r="D32" s="24">
        <f t="shared" ref="D32" si="6">(B32-C32)/C32</f>
        <v>0.11858481985942734</v>
      </c>
      <c r="E32" s="23">
        <v>33190683</v>
      </c>
      <c r="F32" s="23">
        <v>29879361</v>
      </c>
      <c r="G32" s="24">
        <f t="shared" ref="G32" si="7">(E32-F32)/F32</f>
        <v>0.11082305274199138</v>
      </c>
      <c r="H32" s="23">
        <v>22112</v>
      </c>
      <c r="I32" s="23">
        <v>20169</v>
      </c>
      <c r="J32" s="24">
        <f t="shared" ref="J32" si="8">(H32-I32)/I32</f>
        <v>9.6335961128464473E-2</v>
      </c>
      <c r="K32" s="23">
        <v>240784</v>
      </c>
      <c r="L32" s="23">
        <v>221398</v>
      </c>
      <c r="M32" s="24">
        <f t="shared" ref="M32" si="9">(K32-L32)/L32</f>
        <v>8.7561766592290813E-2</v>
      </c>
      <c r="N32" s="25">
        <v>9214.485000000006</v>
      </c>
      <c r="O32" s="25">
        <v>9228.0889999999999</v>
      </c>
      <c r="P32" s="24">
        <f t="shared" ref="P32" si="10">(N32-O32)/O32</f>
        <v>-1.4741947113854129E-3</v>
      </c>
      <c r="Q32" s="25">
        <v>90948.398999999714</v>
      </c>
      <c r="R32" s="25">
        <v>86146.995000000083</v>
      </c>
      <c r="S32" s="24">
        <f t="shared" ref="S32" si="11">(Q32-R32)/R32</f>
        <v>5.5735014320576433E-2</v>
      </c>
    </row>
    <row r="34" spans="10:10" x14ac:dyDescent="0.2">
      <c r="J34" s="55"/>
    </row>
    <row r="35" spans="10:10" x14ac:dyDescent="0.2">
      <c r="J35" s="55"/>
    </row>
  </sheetData>
  <sortState xmlns:xlrd2="http://schemas.microsoft.com/office/spreadsheetml/2017/richdata2" ref="A10:S31">
    <sortCondition descending="1" ref="E10:E31"/>
  </sortState>
  <mergeCells count="20">
    <mergeCell ref="K8:L8"/>
    <mergeCell ref="M8:M9"/>
    <mergeCell ref="N8:O8"/>
    <mergeCell ref="P8:P9"/>
    <mergeCell ref="A3:C3"/>
    <mergeCell ref="A7:A9"/>
    <mergeCell ref="H8:I8"/>
    <mergeCell ref="B8:C8"/>
    <mergeCell ref="A4:S4"/>
    <mergeCell ref="A5:S5"/>
    <mergeCell ref="A6:S6"/>
    <mergeCell ref="B7:G7"/>
    <mergeCell ref="H7:M7"/>
    <mergeCell ref="N7:S7"/>
    <mergeCell ref="D8:D9"/>
    <mergeCell ref="E8:F8"/>
    <mergeCell ref="G8:G9"/>
    <mergeCell ref="Q8:R8"/>
    <mergeCell ref="S8:S9"/>
    <mergeCell ref="J8:J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3</xdr:col>
                <xdr:colOff>381000</xdr:colOff>
                <xdr:row>32</xdr:row>
                <xdr:rowOff>0</xdr:rowOff>
              </from>
              <to>
                <xdr:col>3</xdr:col>
                <xdr:colOff>504825</xdr:colOff>
                <xdr:row>32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32"/>
  <sheetViews>
    <sheetView topLeftCell="A3" zoomScale="85" zoomScaleNormal="85" workbookViewId="0">
      <selection activeCell="O2" sqref="O2"/>
    </sheetView>
  </sheetViews>
  <sheetFormatPr baseColWidth="10" defaultRowHeight="15" x14ac:dyDescent="0.25"/>
  <cols>
    <col min="1" max="1" width="21" bestFit="1" customWidth="1"/>
    <col min="2" max="2" width="15.5703125" customWidth="1"/>
    <col min="3" max="3" width="10.140625" customWidth="1"/>
    <col min="4" max="4" width="10.85546875" customWidth="1"/>
    <col min="5" max="5" width="14.85546875" customWidth="1"/>
    <col min="6" max="6" width="11.42578125" customWidth="1"/>
    <col min="7" max="7" width="10.5703125" customWidth="1"/>
    <col min="8" max="8" width="14.5703125" customWidth="1"/>
    <col min="9" max="9" width="10.42578125" customWidth="1"/>
    <col min="10" max="10" width="14.5703125" customWidth="1"/>
    <col min="11" max="12" width="10" customWidth="1"/>
    <col min="13" max="13" width="15" customWidth="1"/>
    <col min="14" max="14" width="11.140625" customWidth="1"/>
    <col min="15" max="15" width="9.85546875" customWidth="1"/>
    <col min="16" max="16" width="15" customWidth="1"/>
    <col min="17" max="17" width="16.42578125" customWidth="1"/>
  </cols>
  <sheetData>
    <row r="3" spans="1:17" ht="39.75" customHeight="1" x14ac:dyDescent="0.25">
      <c r="A3" s="70" t="s">
        <v>102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5" spans="1:17" x14ac:dyDescent="0.25">
      <c r="A5" s="71" t="s">
        <v>6</v>
      </c>
      <c r="B5" s="72">
        <v>45597</v>
      </c>
      <c r="C5" s="71"/>
      <c r="D5" s="71"/>
      <c r="E5" s="72">
        <v>45962</v>
      </c>
      <c r="F5" s="71"/>
      <c r="G5" s="71"/>
      <c r="H5" s="68" t="s">
        <v>89</v>
      </c>
      <c r="I5" s="69"/>
      <c r="J5" s="72" t="s">
        <v>61</v>
      </c>
      <c r="K5" s="71"/>
      <c r="L5" s="71"/>
      <c r="M5" s="72" t="s">
        <v>90</v>
      </c>
      <c r="N5" s="71"/>
      <c r="O5" s="71"/>
      <c r="P5" s="68" t="s">
        <v>91</v>
      </c>
      <c r="Q5" s="69"/>
    </row>
    <row r="6" spans="1:17" x14ac:dyDescent="0.25">
      <c r="A6" s="71"/>
      <c r="B6" s="27" t="s">
        <v>7</v>
      </c>
      <c r="C6" s="27" t="s">
        <v>8</v>
      </c>
      <c r="D6" s="27" t="s">
        <v>9</v>
      </c>
      <c r="E6" s="27" t="s">
        <v>7</v>
      </c>
      <c r="F6" s="27" t="s">
        <v>8</v>
      </c>
      <c r="G6" s="27" t="s">
        <v>9</v>
      </c>
      <c r="H6" s="27" t="s">
        <v>7</v>
      </c>
      <c r="I6" s="27" t="s">
        <v>8</v>
      </c>
      <c r="J6" s="27" t="s">
        <v>7</v>
      </c>
      <c r="K6" s="27" t="s">
        <v>8</v>
      </c>
      <c r="L6" s="27" t="s">
        <v>9</v>
      </c>
      <c r="M6" s="27" t="s">
        <v>7</v>
      </c>
      <c r="N6" s="27" t="s">
        <v>8</v>
      </c>
      <c r="O6" s="27" t="s">
        <v>9</v>
      </c>
      <c r="P6" s="27" t="s">
        <v>7</v>
      </c>
      <c r="Q6" s="27" t="s">
        <v>8</v>
      </c>
    </row>
    <row r="7" spans="1:17" x14ac:dyDescent="0.25">
      <c r="A7" s="28" t="s">
        <v>63</v>
      </c>
      <c r="B7" s="29">
        <v>697257</v>
      </c>
      <c r="C7" s="29">
        <v>90453</v>
      </c>
      <c r="D7" s="29">
        <v>787710</v>
      </c>
      <c r="E7" s="29">
        <v>790393</v>
      </c>
      <c r="F7" s="29">
        <v>101573</v>
      </c>
      <c r="G7" s="29">
        <v>891966</v>
      </c>
      <c r="H7" s="51">
        <f t="shared" ref="H7:H28" si="0">(E7-B7)/B7</f>
        <v>0.13357485116678641</v>
      </c>
      <c r="I7" s="51">
        <f t="shared" ref="I7:I28" si="1">(F7-C7)/C7</f>
        <v>0.12293677379412513</v>
      </c>
      <c r="J7" s="29">
        <v>8565868</v>
      </c>
      <c r="K7" s="29">
        <v>1018778</v>
      </c>
      <c r="L7" s="29">
        <v>9584646</v>
      </c>
      <c r="M7" s="29">
        <v>9346604</v>
      </c>
      <c r="N7" s="29">
        <v>1064370</v>
      </c>
      <c r="O7" s="29">
        <v>10410974</v>
      </c>
      <c r="P7" s="51">
        <f t="shared" ref="P7:Q10" si="2">(M7-J7)/J7</f>
        <v>9.1144995463390277E-2</v>
      </c>
      <c r="Q7" s="51">
        <f t="shared" si="2"/>
        <v>4.475165345148796E-2</v>
      </c>
    </row>
    <row r="8" spans="1:17" x14ac:dyDescent="0.25">
      <c r="A8" s="28" t="s">
        <v>64</v>
      </c>
      <c r="B8" s="29">
        <v>795191</v>
      </c>
      <c r="C8" s="29">
        <v>31744</v>
      </c>
      <c r="D8" s="29">
        <v>826935</v>
      </c>
      <c r="E8" s="29">
        <v>907986</v>
      </c>
      <c r="F8" s="29">
        <v>35420</v>
      </c>
      <c r="G8" s="29">
        <v>943406</v>
      </c>
      <c r="H8" s="51">
        <f t="shared" si="0"/>
        <v>0.14184642431818267</v>
      </c>
      <c r="I8" s="51">
        <f t="shared" si="1"/>
        <v>0.11580141129032258</v>
      </c>
      <c r="J8" s="29">
        <v>8109588</v>
      </c>
      <c r="K8" s="29">
        <v>336752</v>
      </c>
      <c r="L8" s="29">
        <v>8446340</v>
      </c>
      <c r="M8" s="29">
        <v>8922952</v>
      </c>
      <c r="N8" s="29">
        <v>374078</v>
      </c>
      <c r="O8" s="29">
        <v>9297030</v>
      </c>
      <c r="P8" s="51">
        <f t="shared" si="2"/>
        <v>0.10029658720023754</v>
      </c>
      <c r="Q8" s="51">
        <f t="shared" si="2"/>
        <v>0.11084121252435027</v>
      </c>
    </row>
    <row r="9" spans="1:17" x14ac:dyDescent="0.25">
      <c r="A9" s="28" t="s">
        <v>65</v>
      </c>
      <c r="B9" s="29">
        <v>231369</v>
      </c>
      <c r="C9" s="29">
        <v>44001</v>
      </c>
      <c r="D9" s="29">
        <v>275370</v>
      </c>
      <c r="E9" s="29">
        <v>255165</v>
      </c>
      <c r="F9" s="29">
        <v>46273</v>
      </c>
      <c r="G9" s="29">
        <v>301438</v>
      </c>
      <c r="H9" s="51">
        <f t="shared" si="0"/>
        <v>0.1028486962384762</v>
      </c>
      <c r="I9" s="51">
        <f t="shared" si="1"/>
        <v>5.16351901093157E-2</v>
      </c>
      <c r="J9" s="29">
        <v>2340269</v>
      </c>
      <c r="K9" s="29">
        <v>500840</v>
      </c>
      <c r="L9" s="29">
        <v>2841109</v>
      </c>
      <c r="M9" s="29">
        <v>2653862</v>
      </c>
      <c r="N9" s="29">
        <v>526846</v>
      </c>
      <c r="O9" s="29">
        <v>3180708</v>
      </c>
      <c r="P9" s="51">
        <f t="shared" si="2"/>
        <v>0.13399869844022205</v>
      </c>
      <c r="Q9" s="51">
        <f t="shared" si="2"/>
        <v>5.1924766392460665E-2</v>
      </c>
    </row>
    <row r="10" spans="1:17" x14ac:dyDescent="0.25">
      <c r="A10" s="28" t="s">
        <v>66</v>
      </c>
      <c r="B10" s="29">
        <v>159778</v>
      </c>
      <c r="C10" s="29">
        <v>15403</v>
      </c>
      <c r="D10" s="29">
        <v>175181</v>
      </c>
      <c r="E10" s="29">
        <v>180871</v>
      </c>
      <c r="F10" s="29">
        <v>16809</v>
      </c>
      <c r="G10" s="29">
        <v>197680</v>
      </c>
      <c r="H10" s="51">
        <f t="shared" si="0"/>
        <v>0.13201442000776076</v>
      </c>
      <c r="I10" s="51">
        <f t="shared" si="1"/>
        <v>9.1280919301434782E-2</v>
      </c>
      <c r="J10" s="29">
        <v>2012366</v>
      </c>
      <c r="K10" s="29">
        <v>186376</v>
      </c>
      <c r="L10" s="29">
        <v>2198742</v>
      </c>
      <c r="M10" s="29">
        <v>2345887</v>
      </c>
      <c r="N10" s="29">
        <v>238681</v>
      </c>
      <c r="O10" s="29">
        <v>2584568</v>
      </c>
      <c r="P10" s="51">
        <f t="shared" ref="P10:P28" si="3">(M10-J10)/J10</f>
        <v>0.16573575582175409</v>
      </c>
      <c r="Q10" s="51">
        <f t="shared" si="2"/>
        <v>0.28064235738507104</v>
      </c>
    </row>
    <row r="11" spans="1:17" x14ac:dyDescent="0.25">
      <c r="A11" s="28" t="s">
        <v>68</v>
      </c>
      <c r="B11" s="29">
        <v>152840</v>
      </c>
      <c r="C11" s="29">
        <v>9955</v>
      </c>
      <c r="D11" s="29">
        <v>162795</v>
      </c>
      <c r="E11" s="29">
        <v>164928</v>
      </c>
      <c r="F11" s="29">
        <v>17066</v>
      </c>
      <c r="G11" s="29">
        <v>181994</v>
      </c>
      <c r="H11" s="51">
        <f t="shared" si="0"/>
        <v>7.9089243653493846E-2</v>
      </c>
      <c r="I11" s="51">
        <f t="shared" si="1"/>
        <v>0.71431441486690106</v>
      </c>
      <c r="J11" s="29">
        <v>1457257</v>
      </c>
      <c r="K11" s="29">
        <v>96982</v>
      </c>
      <c r="L11" s="29">
        <v>1554239</v>
      </c>
      <c r="M11" s="29">
        <v>1779487</v>
      </c>
      <c r="N11" s="29">
        <v>189688</v>
      </c>
      <c r="O11" s="29">
        <v>1969175</v>
      </c>
      <c r="P11" s="51">
        <f t="shared" si="3"/>
        <v>0.22112091415584212</v>
      </c>
      <c r="Q11" s="51">
        <f t="shared" ref="Q11:Q28" si="4">(N11-K11)/K11</f>
        <v>0.9559093440019798</v>
      </c>
    </row>
    <row r="12" spans="1:17" x14ac:dyDescent="0.25">
      <c r="A12" s="28" t="s">
        <v>67</v>
      </c>
      <c r="B12" s="29">
        <v>126643</v>
      </c>
      <c r="C12" s="29">
        <v>9979</v>
      </c>
      <c r="D12" s="29">
        <v>136622</v>
      </c>
      <c r="E12" s="29">
        <v>136697</v>
      </c>
      <c r="F12" s="29">
        <v>9735</v>
      </c>
      <c r="G12" s="29">
        <v>146432</v>
      </c>
      <c r="H12" s="51">
        <f t="shared" si="0"/>
        <v>7.9388517328237651E-2</v>
      </c>
      <c r="I12" s="51">
        <f t="shared" si="1"/>
        <v>-2.4451347830443931E-2</v>
      </c>
      <c r="J12" s="29">
        <v>1688198</v>
      </c>
      <c r="K12" s="29">
        <v>111423</v>
      </c>
      <c r="L12" s="29">
        <v>1799621</v>
      </c>
      <c r="M12" s="29">
        <v>1650215</v>
      </c>
      <c r="N12" s="29">
        <v>119535</v>
      </c>
      <c r="O12" s="29">
        <v>1769750</v>
      </c>
      <c r="P12" s="51">
        <f t="shared" si="3"/>
        <v>-2.2499138134270982E-2</v>
      </c>
      <c r="Q12" s="51">
        <f t="shared" si="4"/>
        <v>7.2803640182009105E-2</v>
      </c>
    </row>
    <row r="13" spans="1:17" x14ac:dyDescent="0.25">
      <c r="A13" s="28" t="s">
        <v>70</v>
      </c>
      <c r="B13" s="29">
        <v>69350</v>
      </c>
      <c r="C13" s="29">
        <v>3874</v>
      </c>
      <c r="D13" s="29">
        <v>73224</v>
      </c>
      <c r="E13" s="29">
        <v>80402</v>
      </c>
      <c r="F13" s="29">
        <v>5669</v>
      </c>
      <c r="G13" s="29">
        <v>86071</v>
      </c>
      <c r="H13" s="51">
        <f t="shared" si="0"/>
        <v>0.15936553713049748</v>
      </c>
      <c r="I13" s="51">
        <f t="shared" si="1"/>
        <v>0.463345379452762</v>
      </c>
      <c r="J13" s="29">
        <v>930923</v>
      </c>
      <c r="K13" s="29">
        <v>44761</v>
      </c>
      <c r="L13" s="29">
        <v>975684</v>
      </c>
      <c r="M13" s="29">
        <v>1071587</v>
      </c>
      <c r="N13" s="29">
        <v>72452</v>
      </c>
      <c r="O13" s="29">
        <v>1144039</v>
      </c>
      <c r="P13" s="51">
        <f t="shared" si="3"/>
        <v>0.15110164857888353</v>
      </c>
      <c r="Q13" s="51">
        <f t="shared" si="4"/>
        <v>0.61864122785460562</v>
      </c>
    </row>
    <row r="14" spans="1:17" x14ac:dyDescent="0.25">
      <c r="A14" s="28" t="s">
        <v>69</v>
      </c>
      <c r="B14" s="29">
        <v>57982</v>
      </c>
      <c r="C14" s="29">
        <v>16805</v>
      </c>
      <c r="D14" s="29">
        <v>74787</v>
      </c>
      <c r="E14" s="29">
        <v>51999</v>
      </c>
      <c r="F14" s="29">
        <v>21279</v>
      </c>
      <c r="G14" s="29">
        <v>73278</v>
      </c>
      <c r="H14" s="51">
        <f t="shared" si="0"/>
        <v>-0.10318719602635301</v>
      </c>
      <c r="I14" s="51">
        <f t="shared" si="1"/>
        <v>0.26623028860458198</v>
      </c>
      <c r="J14" s="29">
        <v>787211</v>
      </c>
      <c r="K14" s="29">
        <v>191387</v>
      </c>
      <c r="L14" s="29">
        <v>978598</v>
      </c>
      <c r="M14" s="29">
        <v>812102</v>
      </c>
      <c r="N14" s="29">
        <v>271333</v>
      </c>
      <c r="O14" s="29">
        <v>1083435</v>
      </c>
      <c r="P14" s="51">
        <f t="shared" si="3"/>
        <v>3.1619222800494402E-2</v>
      </c>
      <c r="Q14" s="51">
        <f t="shared" si="4"/>
        <v>0.4177190718282851</v>
      </c>
    </row>
    <row r="15" spans="1:17" x14ac:dyDescent="0.25">
      <c r="A15" s="28" t="s">
        <v>71</v>
      </c>
      <c r="B15" s="29">
        <v>25665</v>
      </c>
      <c r="C15" s="29">
        <v>2666</v>
      </c>
      <c r="D15" s="29">
        <v>28331</v>
      </c>
      <c r="E15" s="29">
        <v>15706</v>
      </c>
      <c r="F15" s="29">
        <v>2904</v>
      </c>
      <c r="G15" s="29">
        <v>18610</v>
      </c>
      <c r="H15" s="51">
        <f t="shared" si="0"/>
        <v>-0.38803818429768167</v>
      </c>
      <c r="I15" s="51">
        <f t="shared" si="1"/>
        <v>8.927231807951988E-2</v>
      </c>
      <c r="J15" s="29">
        <v>288215</v>
      </c>
      <c r="K15" s="29">
        <v>33215</v>
      </c>
      <c r="L15" s="29">
        <v>321430</v>
      </c>
      <c r="M15" s="29">
        <v>315882</v>
      </c>
      <c r="N15" s="29">
        <v>39663</v>
      </c>
      <c r="O15" s="29">
        <v>355545</v>
      </c>
      <c r="P15" s="51">
        <f t="shared" si="3"/>
        <v>9.5994309803445338E-2</v>
      </c>
      <c r="Q15" s="51">
        <f t="shared" si="4"/>
        <v>0.19412915851272017</v>
      </c>
    </row>
    <row r="16" spans="1:17" x14ac:dyDescent="0.25">
      <c r="A16" s="28" t="s">
        <v>72</v>
      </c>
      <c r="B16" s="29">
        <v>3104</v>
      </c>
      <c r="C16" s="29">
        <v>22230</v>
      </c>
      <c r="D16" s="29">
        <v>25334</v>
      </c>
      <c r="E16" s="29">
        <v>5200</v>
      </c>
      <c r="F16" s="29">
        <v>24424</v>
      </c>
      <c r="G16" s="29">
        <v>29624</v>
      </c>
      <c r="H16" s="51">
        <f t="shared" si="0"/>
        <v>0.67525773195876293</v>
      </c>
      <c r="I16" s="51">
        <f t="shared" si="1"/>
        <v>9.8695456590193437E-2</v>
      </c>
      <c r="J16" s="29">
        <v>38028</v>
      </c>
      <c r="K16" s="29">
        <v>245244</v>
      </c>
      <c r="L16" s="29">
        <v>283272</v>
      </c>
      <c r="M16" s="29">
        <v>66571</v>
      </c>
      <c r="N16" s="29">
        <v>249751</v>
      </c>
      <c r="O16" s="29">
        <v>316322</v>
      </c>
      <c r="P16" s="51">
        <f t="shared" si="3"/>
        <v>0.75057852108972334</v>
      </c>
      <c r="Q16" s="51">
        <f t="shared" si="4"/>
        <v>1.8377615762261258E-2</v>
      </c>
    </row>
    <row r="17" spans="1:17" x14ac:dyDescent="0.25">
      <c r="A17" s="28" t="s">
        <v>74</v>
      </c>
      <c r="B17" s="29">
        <v>18223</v>
      </c>
      <c r="C17" s="29">
        <v>596</v>
      </c>
      <c r="D17" s="29">
        <v>18819</v>
      </c>
      <c r="E17" s="29">
        <v>21091</v>
      </c>
      <c r="F17" s="29"/>
      <c r="G17" s="29">
        <v>21091</v>
      </c>
      <c r="H17" s="51">
        <f t="shared" si="0"/>
        <v>0.15738352631290128</v>
      </c>
      <c r="I17" s="51">
        <f t="shared" si="1"/>
        <v>-1</v>
      </c>
      <c r="J17" s="29">
        <v>200831</v>
      </c>
      <c r="K17" s="29">
        <v>9004</v>
      </c>
      <c r="L17" s="29">
        <v>209835</v>
      </c>
      <c r="M17" s="29">
        <v>280112</v>
      </c>
      <c r="N17" s="29">
        <v>7434</v>
      </c>
      <c r="O17" s="29">
        <v>287546</v>
      </c>
      <c r="P17" s="51">
        <f t="shared" si="3"/>
        <v>0.39476475245355547</v>
      </c>
      <c r="Q17" s="51">
        <f t="shared" si="4"/>
        <v>-0.17436694802310085</v>
      </c>
    </row>
    <row r="18" spans="1:17" x14ac:dyDescent="0.25">
      <c r="A18" s="28" t="s">
        <v>73</v>
      </c>
      <c r="B18" s="29">
        <v>3522</v>
      </c>
      <c r="C18" s="29">
        <v>20123</v>
      </c>
      <c r="D18" s="29">
        <v>23645</v>
      </c>
      <c r="E18" s="29">
        <v>3391</v>
      </c>
      <c r="F18" s="29">
        <v>25813</v>
      </c>
      <c r="G18" s="29">
        <v>29204</v>
      </c>
      <c r="H18" s="51">
        <f t="shared" si="0"/>
        <v>-3.7194775695627486E-2</v>
      </c>
      <c r="I18" s="51">
        <f t="shared" si="1"/>
        <v>0.28276101972866868</v>
      </c>
      <c r="J18" s="29">
        <v>44987</v>
      </c>
      <c r="K18" s="29">
        <v>210908</v>
      </c>
      <c r="L18" s="29">
        <v>255895</v>
      </c>
      <c r="M18" s="29">
        <v>45957</v>
      </c>
      <c r="N18" s="29">
        <v>240061</v>
      </c>
      <c r="O18" s="29">
        <v>286018</v>
      </c>
      <c r="P18" s="51">
        <f t="shared" si="3"/>
        <v>2.1561784515526709E-2</v>
      </c>
      <c r="Q18" s="51">
        <f t="shared" si="4"/>
        <v>0.13822614599730687</v>
      </c>
    </row>
    <row r="19" spans="1:17" x14ac:dyDescent="0.25">
      <c r="A19" s="28" t="s">
        <v>75</v>
      </c>
      <c r="B19" s="29">
        <v>7446</v>
      </c>
      <c r="C19" s="29">
        <v>4092</v>
      </c>
      <c r="D19" s="29">
        <v>11538</v>
      </c>
      <c r="E19" s="29">
        <v>7622</v>
      </c>
      <c r="F19" s="29">
        <v>3800</v>
      </c>
      <c r="G19" s="29">
        <v>11422</v>
      </c>
      <c r="H19" s="51">
        <f t="shared" si="0"/>
        <v>2.3636852001074401E-2</v>
      </c>
      <c r="I19" s="51">
        <f t="shared" si="1"/>
        <v>-7.1358748778103623E-2</v>
      </c>
      <c r="J19" s="29">
        <v>106464</v>
      </c>
      <c r="K19" s="29">
        <v>42233</v>
      </c>
      <c r="L19" s="29">
        <v>148697</v>
      </c>
      <c r="M19" s="29">
        <v>105656</v>
      </c>
      <c r="N19" s="29">
        <v>37368</v>
      </c>
      <c r="O19" s="29">
        <v>143024</v>
      </c>
      <c r="P19" s="51">
        <f t="shared" si="3"/>
        <v>-7.5894198978058314E-3</v>
      </c>
      <c r="Q19" s="51">
        <f t="shared" si="4"/>
        <v>-0.11519427935500674</v>
      </c>
    </row>
    <row r="20" spans="1:17" x14ac:dyDescent="0.25">
      <c r="A20" s="28" t="s">
        <v>76</v>
      </c>
      <c r="B20" s="29">
        <v>5993</v>
      </c>
      <c r="C20" s="29">
        <v>1944</v>
      </c>
      <c r="D20" s="29">
        <v>7937</v>
      </c>
      <c r="E20" s="29">
        <v>6622</v>
      </c>
      <c r="F20" s="29">
        <v>2052</v>
      </c>
      <c r="G20" s="29">
        <v>8674</v>
      </c>
      <c r="H20" s="51">
        <f t="shared" si="0"/>
        <v>0.1049557817453696</v>
      </c>
      <c r="I20" s="51">
        <f t="shared" si="1"/>
        <v>5.5555555555555552E-2</v>
      </c>
      <c r="J20" s="29">
        <v>84871</v>
      </c>
      <c r="K20" s="29">
        <v>25007</v>
      </c>
      <c r="L20" s="29">
        <v>109878</v>
      </c>
      <c r="M20" s="29">
        <v>98918</v>
      </c>
      <c r="N20" s="29">
        <v>28486</v>
      </c>
      <c r="O20" s="29">
        <v>127404</v>
      </c>
      <c r="P20" s="51">
        <f t="shared" si="3"/>
        <v>0.16551000930824428</v>
      </c>
      <c r="Q20" s="51">
        <f t="shared" si="4"/>
        <v>0.13912104610709</v>
      </c>
    </row>
    <row r="21" spans="1:17" x14ac:dyDescent="0.25">
      <c r="A21" s="28" t="s">
        <v>77</v>
      </c>
      <c r="B21" s="29">
        <v>1625</v>
      </c>
      <c r="C21" s="29">
        <v>8748</v>
      </c>
      <c r="D21" s="29">
        <v>10373</v>
      </c>
      <c r="E21" s="29">
        <v>1466</v>
      </c>
      <c r="F21" s="29">
        <v>9228</v>
      </c>
      <c r="G21" s="29">
        <v>10694</v>
      </c>
      <c r="H21" s="51">
        <f t="shared" si="0"/>
        <v>-9.7846153846153847E-2</v>
      </c>
      <c r="I21" s="51">
        <f t="shared" si="1"/>
        <v>5.4869684499314127E-2</v>
      </c>
      <c r="J21" s="29">
        <v>6029</v>
      </c>
      <c r="K21" s="29">
        <v>81548</v>
      </c>
      <c r="L21" s="29">
        <v>87577</v>
      </c>
      <c r="M21" s="29">
        <v>7225</v>
      </c>
      <c r="N21" s="29">
        <v>103823</v>
      </c>
      <c r="O21" s="29">
        <v>111048</v>
      </c>
      <c r="P21" s="51">
        <f t="shared" si="3"/>
        <v>0.19837452313816553</v>
      </c>
      <c r="Q21" s="51">
        <f t="shared" si="4"/>
        <v>0.27315200863295236</v>
      </c>
    </row>
    <row r="22" spans="1:17" x14ac:dyDescent="0.25">
      <c r="A22" s="28" t="s">
        <v>78</v>
      </c>
      <c r="B22" s="29">
        <v>5210</v>
      </c>
      <c r="C22" s="29"/>
      <c r="D22" s="29">
        <v>5210</v>
      </c>
      <c r="E22" s="29">
        <v>5473</v>
      </c>
      <c r="F22" s="29">
        <v>576</v>
      </c>
      <c r="G22" s="29">
        <v>6049</v>
      </c>
      <c r="H22" s="51">
        <f t="shared" si="0"/>
        <v>5.0479846449136279E-2</v>
      </c>
      <c r="I22" s="51"/>
      <c r="J22" s="29">
        <v>35707</v>
      </c>
      <c r="K22" s="29"/>
      <c r="L22" s="29">
        <v>35707</v>
      </c>
      <c r="M22" s="29">
        <v>61282</v>
      </c>
      <c r="N22" s="29">
        <v>8460</v>
      </c>
      <c r="O22" s="29">
        <v>69742</v>
      </c>
      <c r="P22" s="51">
        <f t="shared" si="3"/>
        <v>0.71624611420729833</v>
      </c>
      <c r="Q22" s="51"/>
    </row>
    <row r="23" spans="1:17" x14ac:dyDescent="0.25">
      <c r="A23" s="28" t="s">
        <v>79</v>
      </c>
      <c r="B23" s="29">
        <v>736</v>
      </c>
      <c r="C23" s="29">
        <v>1256</v>
      </c>
      <c r="D23" s="29">
        <v>1992</v>
      </c>
      <c r="E23" s="29">
        <v>856</v>
      </c>
      <c r="F23" s="29">
        <v>1910</v>
      </c>
      <c r="G23" s="29">
        <v>2766</v>
      </c>
      <c r="H23" s="51">
        <f t="shared" si="0"/>
        <v>0.16304347826086957</v>
      </c>
      <c r="I23" s="51">
        <f t="shared" si="1"/>
        <v>0.52070063694267521</v>
      </c>
      <c r="J23" s="29">
        <v>9180</v>
      </c>
      <c r="K23" s="29">
        <v>15181</v>
      </c>
      <c r="L23" s="29">
        <v>24361</v>
      </c>
      <c r="M23" s="29">
        <v>9026</v>
      </c>
      <c r="N23" s="29">
        <v>20513</v>
      </c>
      <c r="O23" s="29">
        <v>29539</v>
      </c>
      <c r="P23" s="51">
        <f t="shared" si="3"/>
        <v>-1.6775599128540306E-2</v>
      </c>
      <c r="Q23" s="51">
        <f t="shared" si="4"/>
        <v>0.35122850932086158</v>
      </c>
    </row>
    <row r="24" spans="1:17" x14ac:dyDescent="0.25">
      <c r="A24" s="28" t="s">
        <v>80</v>
      </c>
      <c r="B24" s="29"/>
      <c r="C24" s="29">
        <v>1133</v>
      </c>
      <c r="D24" s="29">
        <v>1133</v>
      </c>
      <c r="E24" s="29"/>
      <c r="F24" s="29">
        <v>683</v>
      </c>
      <c r="G24" s="29">
        <v>683</v>
      </c>
      <c r="H24" s="51"/>
      <c r="I24" s="51">
        <f t="shared" si="1"/>
        <v>-0.3971756398940865</v>
      </c>
      <c r="J24" s="29"/>
      <c r="K24" s="29">
        <v>12864</v>
      </c>
      <c r="L24" s="29">
        <v>12864</v>
      </c>
      <c r="M24" s="29"/>
      <c r="N24" s="29">
        <v>12936</v>
      </c>
      <c r="O24" s="29">
        <v>12936</v>
      </c>
      <c r="P24" s="51"/>
      <c r="Q24" s="51">
        <f t="shared" si="4"/>
        <v>5.597014925373134E-3</v>
      </c>
    </row>
    <row r="25" spans="1:17" x14ac:dyDescent="0.25">
      <c r="A25" s="28" t="s">
        <v>81</v>
      </c>
      <c r="B25" s="29"/>
      <c r="C25" s="29">
        <v>1163</v>
      </c>
      <c r="D25" s="29">
        <v>1163</v>
      </c>
      <c r="E25" s="29"/>
      <c r="F25" s="29">
        <v>1238</v>
      </c>
      <c r="G25" s="29">
        <v>1238</v>
      </c>
      <c r="H25" s="51"/>
      <c r="I25" s="51">
        <f t="shared" si="1"/>
        <v>6.4488392089423904E-2</v>
      </c>
      <c r="J25" s="29"/>
      <c r="K25" s="29">
        <v>10185</v>
      </c>
      <c r="L25" s="29">
        <v>10185</v>
      </c>
      <c r="M25" s="29"/>
      <c r="N25" s="29">
        <v>11347</v>
      </c>
      <c r="O25" s="29">
        <v>11347</v>
      </c>
      <c r="P25" s="51"/>
      <c r="Q25" s="51">
        <f t="shared" si="4"/>
        <v>0.1140893470790378</v>
      </c>
    </row>
    <row r="26" spans="1:17" x14ac:dyDescent="0.25">
      <c r="A26" s="28" t="s">
        <v>88</v>
      </c>
      <c r="B26" s="29"/>
      <c r="C26" s="29"/>
      <c r="D26" s="29"/>
      <c r="E26" s="29"/>
      <c r="F26" s="29">
        <v>517</v>
      </c>
      <c r="G26" s="29">
        <v>517</v>
      </c>
      <c r="H26" s="51"/>
      <c r="I26" s="51"/>
      <c r="J26" s="29"/>
      <c r="K26" s="29"/>
      <c r="L26" s="29"/>
      <c r="M26" s="29"/>
      <c r="N26" s="29">
        <v>517</v>
      </c>
      <c r="O26" s="29">
        <v>517</v>
      </c>
      <c r="P26" s="51"/>
      <c r="Q26" s="51"/>
    </row>
    <row r="27" spans="1:17" x14ac:dyDescent="0.25">
      <c r="A27" s="28" t="s">
        <v>83</v>
      </c>
      <c r="B27" s="29"/>
      <c r="C27" s="29">
        <v>24</v>
      </c>
      <c r="D27" s="29">
        <v>24</v>
      </c>
      <c r="E27" s="29"/>
      <c r="F27" s="29"/>
      <c r="G27" s="29"/>
      <c r="H27" s="51"/>
      <c r="I27" s="51">
        <f t="shared" si="1"/>
        <v>-1</v>
      </c>
      <c r="J27" s="29"/>
      <c r="K27" s="29">
        <v>67</v>
      </c>
      <c r="L27" s="29">
        <v>67</v>
      </c>
      <c r="M27" s="29"/>
      <c r="N27" s="29">
        <v>16</v>
      </c>
      <c r="O27" s="29">
        <v>16</v>
      </c>
      <c r="P27" s="51"/>
      <c r="Q27" s="51">
        <f t="shared" si="4"/>
        <v>-0.76119402985074625</v>
      </c>
    </row>
    <row r="28" spans="1:17" x14ac:dyDescent="0.25">
      <c r="A28" s="28" t="s">
        <v>82</v>
      </c>
      <c r="B28" s="29">
        <v>612</v>
      </c>
      <c r="C28" s="29">
        <v>2</v>
      </c>
      <c r="D28" s="29">
        <v>614</v>
      </c>
      <c r="E28" s="29"/>
      <c r="F28" s="29"/>
      <c r="G28" s="29"/>
      <c r="H28" s="51">
        <f t="shared" si="0"/>
        <v>-1</v>
      </c>
      <c r="I28" s="51">
        <f t="shared" si="1"/>
        <v>-1</v>
      </c>
      <c r="J28" s="29">
        <v>612</v>
      </c>
      <c r="K28" s="29">
        <v>2</v>
      </c>
      <c r="L28" s="29">
        <v>614</v>
      </c>
      <c r="M28" s="29"/>
      <c r="N28" s="29"/>
      <c r="O28" s="29"/>
      <c r="P28" s="51">
        <f t="shared" si="3"/>
        <v>-1</v>
      </c>
      <c r="Q28" s="51">
        <f t="shared" si="4"/>
        <v>-1</v>
      </c>
    </row>
    <row r="29" spans="1:17" x14ac:dyDescent="0.25">
      <c r="A29" s="30" t="s">
        <v>35</v>
      </c>
      <c r="B29" s="31">
        <v>2362546</v>
      </c>
      <c r="C29" s="31">
        <v>286191</v>
      </c>
      <c r="D29" s="31">
        <v>2648737</v>
      </c>
      <c r="E29" s="31">
        <v>2635868</v>
      </c>
      <c r="F29" s="31">
        <v>326969</v>
      </c>
      <c r="G29" s="31">
        <v>2962837</v>
      </c>
      <c r="H29" s="52">
        <f t="shared" ref="H29" si="5">(E29-B29)/B29</f>
        <v>0.11568959927129462</v>
      </c>
      <c r="I29" s="52">
        <f t="shared" ref="I29" si="6">(F29-C29)/C29</f>
        <v>0.14248526333812034</v>
      </c>
      <c r="J29" s="31">
        <v>26706604</v>
      </c>
      <c r="K29" s="31">
        <v>3172757</v>
      </c>
      <c r="L29" s="31">
        <v>29879361</v>
      </c>
      <c r="M29" s="31">
        <v>29573325</v>
      </c>
      <c r="N29" s="31">
        <v>3617358</v>
      </c>
      <c r="O29" s="31">
        <v>33190683</v>
      </c>
      <c r="P29" s="52">
        <f t="shared" ref="P29:Q29" si="7">(M29-J29)/J29</f>
        <v>0.10734127783525003</v>
      </c>
      <c r="Q29" s="52">
        <f t="shared" si="7"/>
        <v>0.1401308073703722</v>
      </c>
    </row>
    <row r="32" spans="1:17" x14ac:dyDescent="0.25">
      <c r="P32" s="53"/>
    </row>
  </sheetData>
  <sortState xmlns:xlrd2="http://schemas.microsoft.com/office/spreadsheetml/2017/richdata2" ref="A7:Q27">
    <sortCondition descending="1" ref="O7:O27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95"/>
  <sheetViews>
    <sheetView zoomScale="85" zoomScaleNormal="85" workbookViewId="0">
      <selection activeCell="I61" sqref="I61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7.7109375" customWidth="1"/>
    <col min="5" max="5" width="15.140625" customWidth="1"/>
    <col min="6" max="6" width="14.85546875" customWidth="1"/>
    <col min="7" max="7" width="15.140625" customWidth="1"/>
  </cols>
  <sheetData>
    <row r="2" spans="1:7" s="38" customFormat="1" ht="36" customHeight="1" x14ac:dyDescent="0.25">
      <c r="A2" s="78" t="s">
        <v>99</v>
      </c>
      <c r="B2" s="79"/>
      <c r="C2" s="79"/>
      <c r="D2" s="79"/>
      <c r="E2" s="79"/>
      <c r="F2" s="79"/>
      <c r="G2" s="79"/>
    </row>
    <row r="3" spans="1:7" x14ac:dyDescent="0.25">
      <c r="A3" s="39"/>
    </row>
    <row r="4" spans="1:7" x14ac:dyDescent="0.25">
      <c r="B4" s="73" t="s">
        <v>21</v>
      </c>
      <c r="C4" s="73"/>
      <c r="D4" s="73"/>
      <c r="E4" s="73"/>
      <c r="F4" s="73"/>
      <c r="G4" s="73"/>
    </row>
    <row r="5" spans="1:7" ht="15" customHeight="1" x14ac:dyDescent="0.25">
      <c r="A5" s="74" t="s">
        <v>11</v>
      </c>
      <c r="B5" s="75" t="s">
        <v>60</v>
      </c>
      <c r="C5" s="75"/>
      <c r="D5" s="76" t="s">
        <v>100</v>
      </c>
      <c r="E5" s="77" t="s">
        <v>62</v>
      </c>
      <c r="F5" s="77"/>
      <c r="G5" s="76" t="s">
        <v>101</v>
      </c>
    </row>
    <row r="6" spans="1:7" ht="19.5" customHeight="1" x14ac:dyDescent="0.25">
      <c r="A6" s="74"/>
      <c r="B6" s="40">
        <v>2024</v>
      </c>
      <c r="C6" s="40">
        <v>2025</v>
      </c>
      <c r="D6" s="76"/>
      <c r="E6" s="40">
        <v>2024</v>
      </c>
      <c r="F6" s="40">
        <v>2025</v>
      </c>
      <c r="G6" s="76"/>
    </row>
    <row r="7" spans="1:7" x14ac:dyDescent="0.25">
      <c r="A7" s="41" t="s">
        <v>14</v>
      </c>
      <c r="B7" s="42">
        <v>1994589</v>
      </c>
      <c r="C7" s="42">
        <v>2203615</v>
      </c>
      <c r="D7" s="49">
        <f>C7/B7-1</f>
        <v>0.1047965270038087</v>
      </c>
      <c r="E7" s="43">
        <v>22285766</v>
      </c>
      <c r="F7" s="42">
        <v>24505506</v>
      </c>
      <c r="G7" s="49">
        <f>F7/E7-1</f>
        <v>9.9603486817549713E-2</v>
      </c>
    </row>
    <row r="8" spans="1:7" x14ac:dyDescent="0.25">
      <c r="A8" s="41" t="s">
        <v>17</v>
      </c>
      <c r="B8" s="42">
        <v>157319</v>
      </c>
      <c r="C8" s="42">
        <v>182043</v>
      </c>
      <c r="D8" s="49">
        <f t="shared" ref="D8:D12" si="0">C8/B8-1</f>
        <v>0.1571583851918712</v>
      </c>
      <c r="E8" s="43">
        <v>1770330</v>
      </c>
      <c r="F8" s="42">
        <v>2054394</v>
      </c>
      <c r="G8" s="49">
        <f t="shared" ref="G8:G12" si="1">F8/E8-1</f>
        <v>0.16045821965396279</v>
      </c>
    </row>
    <row r="9" spans="1:7" x14ac:dyDescent="0.25">
      <c r="A9" s="41" t="s">
        <v>18</v>
      </c>
      <c r="B9" s="42">
        <v>123746</v>
      </c>
      <c r="C9" s="42">
        <v>136841</v>
      </c>
      <c r="D9" s="49">
        <f t="shared" si="0"/>
        <v>0.10582160231441828</v>
      </c>
      <c r="E9" s="43">
        <v>1518911</v>
      </c>
      <c r="F9" s="42">
        <v>1668453</v>
      </c>
      <c r="G9" s="49">
        <f t="shared" si="1"/>
        <v>9.8453431438708439E-2</v>
      </c>
    </row>
    <row r="10" spans="1:7" x14ac:dyDescent="0.25">
      <c r="A10" s="41" t="s">
        <v>19</v>
      </c>
      <c r="B10" s="42">
        <v>50716</v>
      </c>
      <c r="C10" s="42">
        <v>69575</v>
      </c>
      <c r="D10" s="49">
        <f t="shared" si="0"/>
        <v>0.3718550358861108</v>
      </c>
      <c r="E10" s="43">
        <v>724082</v>
      </c>
      <c r="F10" s="42">
        <v>823099</v>
      </c>
      <c r="G10" s="49">
        <f t="shared" si="1"/>
        <v>0.13674832408484128</v>
      </c>
    </row>
    <row r="11" spans="1:7" x14ac:dyDescent="0.25">
      <c r="A11" s="41" t="s">
        <v>20</v>
      </c>
      <c r="B11" s="42">
        <v>36096</v>
      </c>
      <c r="C11" s="42">
        <v>37052</v>
      </c>
      <c r="D11" s="49">
        <f t="shared" si="0"/>
        <v>2.6484929078014252E-2</v>
      </c>
      <c r="E11" s="43">
        <v>407312</v>
      </c>
      <c r="F11" s="42">
        <v>446250</v>
      </c>
      <c r="G11" s="49">
        <f t="shared" si="1"/>
        <v>9.559747810032615E-2</v>
      </c>
    </row>
    <row r="12" spans="1:7" x14ac:dyDescent="0.25">
      <c r="A12" s="41" t="s">
        <v>15</v>
      </c>
      <c r="B12" s="44">
        <v>80</v>
      </c>
      <c r="C12" s="42">
        <v>6742</v>
      </c>
      <c r="D12" s="49">
        <f t="shared" si="0"/>
        <v>83.275000000000006</v>
      </c>
      <c r="E12" s="45">
        <v>203</v>
      </c>
      <c r="F12" s="42">
        <v>75623</v>
      </c>
      <c r="G12" s="49">
        <f t="shared" si="1"/>
        <v>371.5270935960591</v>
      </c>
    </row>
    <row r="13" spans="1:7" x14ac:dyDescent="0.25">
      <c r="A13" s="46" t="s">
        <v>16</v>
      </c>
      <c r="B13" s="47">
        <v>2362546</v>
      </c>
      <c r="C13" s="47">
        <v>2635868</v>
      </c>
      <c r="D13" s="50">
        <f>C13/B13-1</f>
        <v>0.11568959927129452</v>
      </c>
      <c r="E13" s="47">
        <v>26706604</v>
      </c>
      <c r="F13" s="47">
        <v>29573325</v>
      </c>
      <c r="G13" s="50">
        <f>F13/E13-1</f>
        <v>0.10734127783525005</v>
      </c>
    </row>
    <row r="16" spans="1:7" x14ac:dyDescent="0.25">
      <c r="B16" s="73" t="s">
        <v>22</v>
      </c>
      <c r="C16" s="73"/>
      <c r="D16" s="73"/>
      <c r="E16" s="73"/>
      <c r="F16" s="73"/>
      <c r="G16" s="73"/>
    </row>
    <row r="17" spans="1:7" ht="15" customHeight="1" x14ac:dyDescent="0.25">
      <c r="A17" s="74" t="s">
        <v>11</v>
      </c>
      <c r="B17" s="75" t="s">
        <v>60</v>
      </c>
      <c r="C17" s="75"/>
      <c r="D17" s="76" t="s">
        <v>100</v>
      </c>
      <c r="E17" s="77" t="s">
        <v>62</v>
      </c>
      <c r="F17" s="77"/>
      <c r="G17" s="76" t="s">
        <v>101</v>
      </c>
    </row>
    <row r="18" spans="1:7" x14ac:dyDescent="0.25">
      <c r="A18" s="74"/>
      <c r="B18" s="40">
        <v>2024</v>
      </c>
      <c r="C18" s="40">
        <v>2025</v>
      </c>
      <c r="D18" s="76"/>
      <c r="E18" s="40">
        <v>2024</v>
      </c>
      <c r="F18" s="40">
        <v>2025</v>
      </c>
      <c r="G18" s="76"/>
    </row>
    <row r="19" spans="1:7" x14ac:dyDescent="0.25">
      <c r="A19" s="41" t="s">
        <v>14</v>
      </c>
      <c r="B19" s="42">
        <v>362029</v>
      </c>
      <c r="C19" s="42">
        <v>396719</v>
      </c>
      <c r="D19" s="49">
        <f>C19/B19-1</f>
        <v>9.582105300956556E-2</v>
      </c>
      <c r="E19" s="43">
        <v>4478066</v>
      </c>
      <c r="F19" s="42">
        <v>4786337</v>
      </c>
      <c r="G19" s="49">
        <f>F19/E19-1</f>
        <v>6.8840209143858022E-2</v>
      </c>
    </row>
    <row r="20" spans="1:7" x14ac:dyDescent="0.25">
      <c r="A20" s="41" t="s">
        <v>31</v>
      </c>
      <c r="B20" s="42">
        <v>150657</v>
      </c>
      <c r="C20" s="42">
        <v>177455</v>
      </c>
      <c r="D20" s="49">
        <f t="shared" ref="D20:D24" si="2">C20/B20-1</f>
        <v>0.17787424414398267</v>
      </c>
      <c r="E20" s="43">
        <v>1651678</v>
      </c>
      <c r="F20" s="42">
        <v>1882351</v>
      </c>
      <c r="G20" s="49">
        <f t="shared" ref="G20:G24" si="3">F20/E20-1</f>
        <v>0.13965978840912086</v>
      </c>
    </row>
    <row r="21" spans="1:7" x14ac:dyDescent="0.25">
      <c r="A21" s="41" t="s">
        <v>32</v>
      </c>
      <c r="B21" s="42">
        <v>106734</v>
      </c>
      <c r="C21" s="42">
        <v>119389</v>
      </c>
      <c r="D21" s="49">
        <f t="shared" si="2"/>
        <v>0.11856578035115328</v>
      </c>
      <c r="E21" s="43">
        <v>1333488</v>
      </c>
      <c r="F21" s="42">
        <v>1427059</v>
      </c>
      <c r="G21" s="49">
        <f t="shared" si="3"/>
        <v>7.0170110267208985E-2</v>
      </c>
    </row>
    <row r="22" spans="1:7" x14ac:dyDescent="0.25">
      <c r="A22" s="41" t="s">
        <v>33</v>
      </c>
      <c r="B22" s="42">
        <v>44324</v>
      </c>
      <c r="C22" s="42">
        <v>56019</v>
      </c>
      <c r="D22" s="49">
        <f t="shared" si="2"/>
        <v>0.26385254038444184</v>
      </c>
      <c r="E22" s="43">
        <v>698775</v>
      </c>
      <c r="F22" s="42">
        <v>760527</v>
      </c>
      <c r="G22" s="49">
        <f t="shared" si="3"/>
        <v>8.8371793495760409E-2</v>
      </c>
    </row>
    <row r="23" spans="1:7" x14ac:dyDescent="0.25">
      <c r="A23" s="41" t="s">
        <v>34</v>
      </c>
      <c r="B23" s="42">
        <v>33433</v>
      </c>
      <c r="C23" s="42">
        <v>34069</v>
      </c>
      <c r="D23" s="49">
        <f t="shared" si="2"/>
        <v>1.9023120868602916E-2</v>
      </c>
      <c r="E23" s="43">
        <v>403697</v>
      </c>
      <c r="F23" s="42">
        <v>414781</v>
      </c>
      <c r="G23" s="49">
        <f t="shared" si="3"/>
        <v>2.7456235741162294E-2</v>
      </c>
    </row>
    <row r="24" spans="1:7" x14ac:dyDescent="0.25">
      <c r="A24" s="41" t="s">
        <v>15</v>
      </c>
      <c r="B24" s="44">
        <v>80</v>
      </c>
      <c r="C24" s="42">
        <v>6742</v>
      </c>
      <c r="D24" s="49">
        <f t="shared" si="2"/>
        <v>83.275000000000006</v>
      </c>
      <c r="E24" s="45">
        <v>164</v>
      </c>
      <c r="F24" s="42">
        <v>75549</v>
      </c>
      <c r="G24" s="49">
        <f t="shared" si="3"/>
        <v>459.66463414634148</v>
      </c>
    </row>
    <row r="25" spans="1:7" x14ac:dyDescent="0.25">
      <c r="A25" s="46" t="s">
        <v>16</v>
      </c>
      <c r="B25" s="47">
        <v>697257</v>
      </c>
      <c r="C25" s="47">
        <v>790393</v>
      </c>
      <c r="D25" s="50">
        <f>C25/B25-1</f>
        <v>0.13357485116678647</v>
      </c>
      <c r="E25" s="47">
        <v>8565868</v>
      </c>
      <c r="F25" s="47">
        <v>9346604</v>
      </c>
      <c r="G25" s="50">
        <f>F25/E25-1</f>
        <v>9.1144995463390277E-2</v>
      </c>
    </row>
    <row r="28" spans="1:7" x14ac:dyDescent="0.25">
      <c r="B28" s="73" t="s">
        <v>23</v>
      </c>
      <c r="C28" s="73"/>
      <c r="D28" s="73"/>
      <c r="E28" s="73"/>
      <c r="F28" s="73"/>
      <c r="G28" s="73"/>
    </row>
    <row r="29" spans="1:7" ht="15" customHeight="1" x14ac:dyDescent="0.25">
      <c r="A29" s="74" t="s">
        <v>11</v>
      </c>
      <c r="B29" s="75" t="s">
        <v>60</v>
      </c>
      <c r="C29" s="75"/>
      <c r="D29" s="76" t="s">
        <v>100</v>
      </c>
      <c r="E29" s="77" t="s">
        <v>62</v>
      </c>
      <c r="F29" s="77"/>
      <c r="G29" s="76" t="s">
        <v>101</v>
      </c>
    </row>
    <row r="30" spans="1:7" x14ac:dyDescent="0.25">
      <c r="A30" s="74"/>
      <c r="B30" s="40">
        <v>2024</v>
      </c>
      <c r="C30" s="40">
        <v>2025</v>
      </c>
      <c r="D30" s="76"/>
      <c r="E30" s="40">
        <v>2024</v>
      </c>
      <c r="F30" s="40">
        <v>2025</v>
      </c>
      <c r="G30" s="76"/>
    </row>
    <row r="31" spans="1:7" x14ac:dyDescent="0.25">
      <c r="A31" s="41" t="s">
        <v>14</v>
      </c>
      <c r="B31" s="42">
        <v>781135</v>
      </c>
      <c r="C31" s="42">
        <v>886336</v>
      </c>
      <c r="D31" s="49">
        <f>C31/B31-1</f>
        <v>0.13467710446977788</v>
      </c>
      <c r="E31" s="43">
        <v>7981204</v>
      </c>
      <c r="F31" s="42">
        <v>8705850</v>
      </c>
      <c r="G31" s="49">
        <f>F31/E31-1</f>
        <v>9.0794070669036886E-2</v>
      </c>
    </row>
    <row r="32" spans="1:7" x14ac:dyDescent="0.25">
      <c r="A32" s="41" t="s">
        <v>32</v>
      </c>
      <c r="B32" s="42">
        <v>7586</v>
      </c>
      <c r="C32" s="42">
        <v>8005</v>
      </c>
      <c r="D32" s="49">
        <f t="shared" ref="D32:D36" si="4">C32/B32-1</f>
        <v>5.523332454521479E-2</v>
      </c>
      <c r="E32" s="43">
        <v>76391</v>
      </c>
      <c r="F32" s="42">
        <v>111324</v>
      </c>
      <c r="G32" s="49">
        <f t="shared" ref="G32:G36" si="5">F32/E32-1</f>
        <v>0.45729208938225718</v>
      </c>
    </row>
    <row r="33" spans="1:7" x14ac:dyDescent="0.25">
      <c r="A33" s="41" t="s">
        <v>33</v>
      </c>
      <c r="B33" s="42">
        <v>6392</v>
      </c>
      <c r="C33" s="42">
        <v>13556</v>
      </c>
      <c r="D33" s="49">
        <f t="shared" si="4"/>
        <v>1.1207759699624531</v>
      </c>
      <c r="E33" s="43">
        <v>23854</v>
      </c>
      <c r="F33" s="42">
        <v>62205</v>
      </c>
      <c r="G33" s="49">
        <f t="shared" si="5"/>
        <v>1.6077387440261592</v>
      </c>
    </row>
    <row r="34" spans="1:7" x14ac:dyDescent="0.25">
      <c r="A34" s="41" t="s">
        <v>31</v>
      </c>
      <c r="B34" s="42"/>
      <c r="C34" s="42"/>
      <c r="D34" s="49"/>
      <c r="E34" s="43">
        <v>28100</v>
      </c>
      <c r="F34" s="42">
        <v>43429</v>
      </c>
      <c r="G34" s="49">
        <f t="shared" si="5"/>
        <v>0.54551601423487539</v>
      </c>
    </row>
    <row r="35" spans="1:7" x14ac:dyDescent="0.25">
      <c r="A35" s="41" t="s">
        <v>27</v>
      </c>
      <c r="B35" s="42">
        <v>78</v>
      </c>
      <c r="C35" s="42">
        <v>89</v>
      </c>
      <c r="D35" s="49">
        <f t="shared" si="4"/>
        <v>0.14102564102564097</v>
      </c>
      <c r="E35" s="43">
        <v>39</v>
      </c>
      <c r="F35" s="42">
        <v>144</v>
      </c>
      <c r="G35" s="49">
        <f t="shared" si="5"/>
        <v>2.6923076923076925</v>
      </c>
    </row>
    <row r="36" spans="1:7" x14ac:dyDescent="0.25">
      <c r="A36" s="46" t="s">
        <v>16</v>
      </c>
      <c r="B36" s="47">
        <v>795191</v>
      </c>
      <c r="C36" s="47">
        <v>907986</v>
      </c>
      <c r="D36" s="50">
        <f t="shared" si="4"/>
        <v>0.14184642431818273</v>
      </c>
      <c r="E36" s="47">
        <v>8109588</v>
      </c>
      <c r="F36" s="47">
        <v>8922952</v>
      </c>
      <c r="G36" s="50">
        <f t="shared" si="5"/>
        <v>0.10029658720023749</v>
      </c>
    </row>
    <row r="39" spans="1:7" x14ac:dyDescent="0.25">
      <c r="B39" s="73" t="s">
        <v>24</v>
      </c>
      <c r="C39" s="73"/>
      <c r="D39" s="73"/>
      <c r="E39" s="73"/>
      <c r="F39" s="73"/>
      <c r="G39" s="73"/>
    </row>
    <row r="40" spans="1:7" ht="15" customHeight="1" x14ac:dyDescent="0.25">
      <c r="A40" s="74" t="s">
        <v>11</v>
      </c>
      <c r="B40" s="75" t="s">
        <v>60</v>
      </c>
      <c r="C40" s="75"/>
      <c r="D40" s="76" t="s">
        <v>100</v>
      </c>
      <c r="E40" s="77" t="s">
        <v>62</v>
      </c>
      <c r="F40" s="77"/>
      <c r="G40" s="76" t="s">
        <v>101</v>
      </c>
    </row>
    <row r="41" spans="1:7" x14ac:dyDescent="0.25">
      <c r="A41" s="74"/>
      <c r="B41" s="40">
        <v>2024</v>
      </c>
      <c r="C41" s="40">
        <v>2025</v>
      </c>
      <c r="D41" s="76"/>
      <c r="E41" s="40">
        <v>2024</v>
      </c>
      <c r="F41" s="40">
        <v>2025</v>
      </c>
      <c r="G41" s="76"/>
    </row>
    <row r="42" spans="1:7" ht="15" customHeight="1" x14ac:dyDescent="0.25">
      <c r="A42" s="41" t="s">
        <v>14</v>
      </c>
      <c r="B42" s="42">
        <v>225307</v>
      </c>
      <c r="C42" s="42">
        <v>249985</v>
      </c>
      <c r="D42" s="49">
        <f>C42/B42-1</f>
        <v>0.10953055164730796</v>
      </c>
      <c r="E42" s="43">
        <v>2271385</v>
      </c>
      <c r="F42" s="42">
        <v>2561658</v>
      </c>
      <c r="G42" s="49">
        <f>F42/E42-1</f>
        <v>0.12779559607904423</v>
      </c>
    </row>
    <row r="43" spans="1:7" x14ac:dyDescent="0.25">
      <c r="A43" s="41" t="s">
        <v>32</v>
      </c>
      <c r="B43" s="42">
        <v>4476</v>
      </c>
      <c r="C43" s="42">
        <v>3618</v>
      </c>
      <c r="D43" s="49">
        <f t="shared" ref="D43:D46" si="6">C43/B43-1</f>
        <v>-0.19168900804289546</v>
      </c>
      <c r="E43" s="43">
        <v>44352</v>
      </c>
      <c r="F43" s="42">
        <v>59822</v>
      </c>
      <c r="G43" s="49">
        <f t="shared" ref="G43:G46" si="7">F43/E43-1</f>
        <v>0.34880050505050497</v>
      </c>
    </row>
    <row r="44" spans="1:7" x14ac:dyDescent="0.25">
      <c r="A44" s="41" t="s">
        <v>17</v>
      </c>
      <c r="B44" s="42">
        <v>1581</v>
      </c>
      <c r="C44" s="42">
        <v>1562</v>
      </c>
      <c r="D44" s="49">
        <f t="shared" si="6"/>
        <v>-1.2017710309930374E-2</v>
      </c>
      <c r="E44" s="43">
        <v>23457</v>
      </c>
      <c r="F44" s="42">
        <v>32373</v>
      </c>
      <c r="G44" s="49">
        <f t="shared" si="7"/>
        <v>0.38009975700217424</v>
      </c>
    </row>
    <row r="45" spans="1:7" x14ac:dyDescent="0.25">
      <c r="A45" s="41" t="s">
        <v>27</v>
      </c>
      <c r="B45" s="42">
        <v>5</v>
      </c>
      <c r="C45" s="42"/>
      <c r="D45" s="49">
        <f t="shared" si="6"/>
        <v>-1</v>
      </c>
      <c r="E45" s="43">
        <v>1075</v>
      </c>
      <c r="F45" s="42">
        <v>9</v>
      </c>
      <c r="G45" s="49">
        <f t="shared" si="7"/>
        <v>-0.99162790697674419</v>
      </c>
    </row>
    <row r="46" spans="1:7" x14ac:dyDescent="0.25">
      <c r="A46" s="46" t="s">
        <v>16</v>
      </c>
      <c r="B46" s="47">
        <v>231369</v>
      </c>
      <c r="C46" s="47">
        <v>255165</v>
      </c>
      <c r="D46" s="50">
        <f t="shared" si="6"/>
        <v>0.10284869623847626</v>
      </c>
      <c r="E46" s="47">
        <v>2340269</v>
      </c>
      <c r="F46" s="47">
        <v>2653862</v>
      </c>
      <c r="G46" s="50">
        <f t="shared" si="7"/>
        <v>0.13399869844022194</v>
      </c>
    </row>
    <row r="49" spans="1:7" x14ac:dyDescent="0.25">
      <c r="B49" s="73" t="s">
        <v>25</v>
      </c>
      <c r="C49" s="73"/>
      <c r="D49" s="73"/>
      <c r="E49" s="73"/>
      <c r="F49" s="73"/>
      <c r="G49" s="73"/>
    </row>
    <row r="50" spans="1:7" ht="15" customHeight="1" x14ac:dyDescent="0.25">
      <c r="A50" s="74" t="s">
        <v>11</v>
      </c>
      <c r="B50" s="75" t="s">
        <v>60</v>
      </c>
      <c r="C50" s="75"/>
      <c r="D50" s="76" t="s">
        <v>100</v>
      </c>
      <c r="E50" s="77" t="s">
        <v>62</v>
      </c>
      <c r="F50" s="77"/>
      <c r="G50" s="76" t="s">
        <v>101</v>
      </c>
    </row>
    <row r="51" spans="1:7" x14ac:dyDescent="0.25">
      <c r="A51" s="74"/>
      <c r="B51" s="40">
        <v>2024</v>
      </c>
      <c r="C51" s="40">
        <v>2025</v>
      </c>
      <c r="D51" s="76"/>
      <c r="E51" s="40">
        <v>2024</v>
      </c>
      <c r="F51" s="40">
        <v>2025</v>
      </c>
      <c r="G51" s="76"/>
    </row>
    <row r="52" spans="1:7" x14ac:dyDescent="0.25">
      <c r="A52" s="41" t="s">
        <v>14</v>
      </c>
      <c r="B52" s="42">
        <v>158194</v>
      </c>
      <c r="C52" s="42">
        <v>178747</v>
      </c>
      <c r="D52" s="49">
        <f>C52/B52-1</f>
        <v>0.12992275307533796</v>
      </c>
      <c r="E52" s="43">
        <v>1987615</v>
      </c>
      <c r="F52" s="42">
        <v>2314357</v>
      </c>
      <c r="G52" s="49">
        <f>F52/E52-1</f>
        <v>0.16438897875091496</v>
      </c>
    </row>
    <row r="53" spans="1:7" ht="15" customHeight="1" x14ac:dyDescent="0.25">
      <c r="A53" s="41" t="s">
        <v>17</v>
      </c>
      <c r="B53" s="42">
        <v>1584</v>
      </c>
      <c r="C53" s="42">
        <v>2124</v>
      </c>
      <c r="D53" s="49">
        <f t="shared" ref="D53:D56" si="8">C53/B53-1</f>
        <v>0.34090909090909083</v>
      </c>
      <c r="E53" s="43">
        <v>23117</v>
      </c>
      <c r="F53" s="42">
        <v>31316</v>
      </c>
      <c r="G53" s="49">
        <f t="shared" ref="G53:G56" si="9">F53/E53-1</f>
        <v>0.35467404940087377</v>
      </c>
    </row>
    <row r="54" spans="1:7" x14ac:dyDescent="0.25">
      <c r="A54" s="41" t="s">
        <v>32</v>
      </c>
      <c r="B54" s="42"/>
      <c r="C54" s="42"/>
      <c r="D54" s="49"/>
      <c r="E54" s="43">
        <v>1497</v>
      </c>
      <c r="F54" s="42">
        <v>64</v>
      </c>
      <c r="G54" s="49">
        <f t="shared" si="9"/>
        <v>-0.957247828991316</v>
      </c>
    </row>
    <row r="55" spans="1:7" x14ac:dyDescent="0.25">
      <c r="A55" s="41" t="s">
        <v>27</v>
      </c>
      <c r="B55" s="42"/>
      <c r="C55" s="42"/>
      <c r="D55" s="49"/>
      <c r="E55" s="43">
        <v>137</v>
      </c>
      <c r="F55" s="42">
        <v>150</v>
      </c>
      <c r="G55" s="49">
        <f t="shared" si="9"/>
        <v>9.4890510948905105E-2</v>
      </c>
    </row>
    <row r="56" spans="1:7" x14ac:dyDescent="0.25">
      <c r="A56" s="46" t="s">
        <v>16</v>
      </c>
      <c r="B56" s="47">
        <v>159778</v>
      </c>
      <c r="C56" s="47">
        <v>180871</v>
      </c>
      <c r="D56" s="50">
        <f t="shared" si="8"/>
        <v>0.13201442000776087</v>
      </c>
      <c r="E56" s="47">
        <v>2012366</v>
      </c>
      <c r="F56" s="47">
        <v>2345887</v>
      </c>
      <c r="G56" s="50">
        <f t="shared" si="9"/>
        <v>0.16573575582175404</v>
      </c>
    </row>
    <row r="59" spans="1:7" x14ac:dyDescent="0.25">
      <c r="B59" s="73" t="s">
        <v>26</v>
      </c>
      <c r="C59" s="73"/>
      <c r="D59" s="73"/>
      <c r="E59" s="73"/>
      <c r="F59" s="73"/>
      <c r="G59" s="73"/>
    </row>
    <row r="60" spans="1:7" ht="15" customHeight="1" x14ac:dyDescent="0.25">
      <c r="A60" s="74" t="s">
        <v>11</v>
      </c>
      <c r="B60" s="75" t="s">
        <v>60</v>
      </c>
      <c r="C60" s="75"/>
      <c r="D60" s="76" t="s">
        <v>100</v>
      </c>
      <c r="E60" s="77" t="s">
        <v>62</v>
      </c>
      <c r="F60" s="77"/>
      <c r="G60" s="76" t="s">
        <v>101</v>
      </c>
    </row>
    <row r="61" spans="1:7" x14ac:dyDescent="0.25">
      <c r="A61" s="74"/>
      <c r="B61" s="40">
        <v>2024</v>
      </c>
      <c r="C61" s="40">
        <v>2025</v>
      </c>
      <c r="D61" s="76"/>
      <c r="E61" s="40">
        <v>2024</v>
      </c>
      <c r="F61" s="40">
        <v>2025</v>
      </c>
      <c r="G61" s="76"/>
    </row>
    <row r="62" spans="1:7" x14ac:dyDescent="0.25">
      <c r="A62" s="41" t="s">
        <v>14</v>
      </c>
      <c r="B62" s="42">
        <v>126643</v>
      </c>
      <c r="C62" s="42">
        <v>136697</v>
      </c>
      <c r="D62" s="49">
        <f>C62/B62-1</f>
        <v>7.9388517328237596E-2</v>
      </c>
      <c r="E62" s="43">
        <v>1677852</v>
      </c>
      <c r="F62" s="42">
        <v>1635933</v>
      </c>
      <c r="G62" s="49">
        <f>F62/E62-1</f>
        <v>-2.4983729196615623E-2</v>
      </c>
    </row>
    <row r="63" spans="1:7" x14ac:dyDescent="0.25">
      <c r="A63" s="41" t="s">
        <v>17</v>
      </c>
      <c r="B63" s="42"/>
      <c r="C63" s="42"/>
      <c r="D63" s="49"/>
      <c r="E63" s="43">
        <v>10346</v>
      </c>
      <c r="F63" s="42">
        <v>14041</v>
      </c>
      <c r="G63" s="49">
        <f t="shared" ref="G63:G65" si="10">F63/E63-1</f>
        <v>0.35714285714285721</v>
      </c>
    </row>
    <row r="64" spans="1:7" x14ac:dyDescent="0.25">
      <c r="A64" s="41" t="s">
        <v>27</v>
      </c>
      <c r="B64" s="42"/>
      <c r="C64" s="42"/>
      <c r="D64" s="49"/>
      <c r="E64" s="43"/>
      <c r="F64" s="42">
        <v>241</v>
      </c>
      <c r="G64" s="49"/>
    </row>
    <row r="65" spans="1:7" x14ac:dyDescent="0.25">
      <c r="A65" s="46" t="s">
        <v>16</v>
      </c>
      <c r="B65" s="47">
        <v>126643</v>
      </c>
      <c r="C65" s="47">
        <v>136697</v>
      </c>
      <c r="D65" s="50">
        <f t="shared" ref="D65" si="11">C65/B65-1</f>
        <v>7.9388517328237596E-2</v>
      </c>
      <c r="E65" s="47">
        <v>1688198</v>
      </c>
      <c r="F65" s="47">
        <v>1650215</v>
      </c>
      <c r="G65" s="50">
        <f t="shared" si="10"/>
        <v>-2.2499138134270957E-2</v>
      </c>
    </row>
    <row r="68" spans="1:7" x14ac:dyDescent="0.25">
      <c r="B68" s="73" t="s">
        <v>28</v>
      </c>
      <c r="C68" s="73"/>
      <c r="D68" s="73"/>
      <c r="E68" s="73"/>
      <c r="F68" s="73"/>
      <c r="G68" s="73"/>
    </row>
    <row r="69" spans="1:7" ht="15" customHeight="1" x14ac:dyDescent="0.25">
      <c r="A69" s="74" t="s">
        <v>11</v>
      </c>
      <c r="B69" s="75" t="s">
        <v>60</v>
      </c>
      <c r="C69" s="75"/>
      <c r="D69" s="76" t="s">
        <v>100</v>
      </c>
      <c r="E69" s="77" t="s">
        <v>62</v>
      </c>
      <c r="F69" s="77"/>
      <c r="G69" s="76" t="s">
        <v>101</v>
      </c>
    </row>
    <row r="70" spans="1:7" x14ac:dyDescent="0.25">
      <c r="A70" s="74"/>
      <c r="B70" s="40">
        <v>2024</v>
      </c>
      <c r="C70" s="40">
        <v>2025</v>
      </c>
      <c r="D70" s="76"/>
      <c r="E70" s="40">
        <v>2024</v>
      </c>
      <c r="F70" s="40">
        <v>2025</v>
      </c>
      <c r="G70" s="76"/>
    </row>
    <row r="71" spans="1:7" x14ac:dyDescent="0.25">
      <c r="A71" s="41" t="s">
        <v>14</v>
      </c>
      <c r="B71" s="42">
        <v>57261</v>
      </c>
      <c r="C71" s="42">
        <v>51175</v>
      </c>
      <c r="D71" s="49">
        <f>C71/B71-1</f>
        <v>-0.10628525523480203</v>
      </c>
      <c r="E71" s="43">
        <v>775019</v>
      </c>
      <c r="F71" s="42">
        <v>798030</v>
      </c>
      <c r="G71" s="49">
        <f>F71/E71-1</f>
        <v>2.969088499765804E-2</v>
      </c>
    </row>
    <row r="72" spans="1:7" x14ac:dyDescent="0.25">
      <c r="A72" s="41" t="s">
        <v>17</v>
      </c>
      <c r="B72" s="42">
        <v>655</v>
      </c>
      <c r="C72" s="42">
        <v>695</v>
      </c>
      <c r="D72" s="49">
        <f t="shared" ref="D72:D74" si="12">C72/B72-1</f>
        <v>6.1068702290076438E-2</v>
      </c>
      <c r="E72" s="43">
        <v>11511</v>
      </c>
      <c r="F72" s="42">
        <v>12593</v>
      </c>
      <c r="G72" s="49">
        <f t="shared" ref="G72:G74" si="13">F72/E72-1</f>
        <v>9.3997046303535781E-2</v>
      </c>
    </row>
    <row r="73" spans="1:7" x14ac:dyDescent="0.25">
      <c r="A73" s="41" t="s">
        <v>27</v>
      </c>
      <c r="B73" s="42">
        <v>66</v>
      </c>
      <c r="C73" s="42">
        <v>129</v>
      </c>
      <c r="D73" s="49">
        <f t="shared" si="12"/>
        <v>0.95454545454545459</v>
      </c>
      <c r="E73" s="43">
        <v>681</v>
      </c>
      <c r="F73" s="42">
        <v>1479</v>
      </c>
      <c r="G73" s="49">
        <f t="shared" si="13"/>
        <v>1.1718061674008808</v>
      </c>
    </row>
    <row r="74" spans="1:7" x14ac:dyDescent="0.25">
      <c r="A74" s="46" t="s">
        <v>16</v>
      </c>
      <c r="B74" s="47">
        <v>57982</v>
      </c>
      <c r="C74" s="47">
        <v>51999</v>
      </c>
      <c r="D74" s="50">
        <f t="shared" si="12"/>
        <v>-0.10318719602635296</v>
      </c>
      <c r="E74" s="47">
        <v>787211</v>
      </c>
      <c r="F74" s="47">
        <v>812102</v>
      </c>
      <c r="G74" s="50">
        <f t="shared" si="13"/>
        <v>3.161922280049434E-2</v>
      </c>
    </row>
    <row r="77" spans="1:7" x14ac:dyDescent="0.25">
      <c r="B77" s="73" t="s">
        <v>29</v>
      </c>
      <c r="C77" s="73"/>
      <c r="D77" s="73"/>
      <c r="E77" s="73"/>
      <c r="F77" s="73"/>
      <c r="G77" s="73"/>
    </row>
    <row r="78" spans="1:7" ht="15" customHeight="1" x14ac:dyDescent="0.25">
      <c r="A78" s="74" t="s">
        <v>11</v>
      </c>
      <c r="B78" s="75" t="s">
        <v>60</v>
      </c>
      <c r="C78" s="75"/>
      <c r="D78" s="76" t="s">
        <v>100</v>
      </c>
      <c r="E78" s="77" t="s">
        <v>62</v>
      </c>
      <c r="F78" s="77"/>
      <c r="G78" s="76" t="s">
        <v>101</v>
      </c>
    </row>
    <row r="79" spans="1:7" x14ac:dyDescent="0.25">
      <c r="A79" s="74"/>
      <c r="B79" s="40">
        <v>2024</v>
      </c>
      <c r="C79" s="40">
        <v>2025</v>
      </c>
      <c r="D79" s="76"/>
      <c r="E79" s="40">
        <v>2024</v>
      </c>
      <c r="F79" s="40">
        <v>2025</v>
      </c>
      <c r="G79" s="76"/>
    </row>
    <row r="80" spans="1:7" x14ac:dyDescent="0.25">
      <c r="A80" s="41" t="s">
        <v>14</v>
      </c>
      <c r="B80" s="42">
        <v>69350</v>
      </c>
      <c r="C80" s="42">
        <v>80402</v>
      </c>
      <c r="D80" s="49">
        <f>C80/B80-1</f>
        <v>0.15936553713049739</v>
      </c>
      <c r="E80" s="43">
        <v>930343</v>
      </c>
      <c r="F80" s="42">
        <v>1071043</v>
      </c>
      <c r="G80" s="49">
        <f>F80/E80-1</f>
        <v>0.15123454467868291</v>
      </c>
    </row>
    <row r="81" spans="1:7" x14ac:dyDescent="0.25">
      <c r="A81" s="41" t="s">
        <v>27</v>
      </c>
      <c r="B81" s="42"/>
      <c r="C81" s="42"/>
      <c r="D81" s="49"/>
      <c r="E81" s="43">
        <v>580</v>
      </c>
      <c r="F81" s="42">
        <v>544</v>
      </c>
      <c r="G81" s="49">
        <f t="shared" ref="G81:G82" si="14">F81/E81-1</f>
        <v>-6.2068965517241392E-2</v>
      </c>
    </row>
    <row r="82" spans="1:7" x14ac:dyDescent="0.25">
      <c r="A82" s="46" t="s">
        <v>16</v>
      </c>
      <c r="B82" s="47">
        <v>69350</v>
      </c>
      <c r="C82" s="47">
        <v>80402</v>
      </c>
      <c r="D82" s="50">
        <f t="shared" ref="D82" si="15">C82/B82-1</f>
        <v>0.15936553713049739</v>
      </c>
      <c r="E82" s="47">
        <v>930923</v>
      </c>
      <c r="F82" s="47">
        <v>1071587</v>
      </c>
      <c r="G82" s="50">
        <f t="shared" si="14"/>
        <v>0.15110164857888364</v>
      </c>
    </row>
    <row r="85" spans="1:7" x14ac:dyDescent="0.25">
      <c r="B85" s="73" t="s">
        <v>30</v>
      </c>
      <c r="C85" s="73"/>
      <c r="D85" s="73"/>
      <c r="E85" s="73"/>
      <c r="F85" s="73"/>
      <c r="G85" s="73"/>
    </row>
    <row r="86" spans="1:7" ht="15" customHeight="1" x14ac:dyDescent="0.25">
      <c r="A86" s="74" t="s">
        <v>11</v>
      </c>
      <c r="B86" s="75" t="s">
        <v>60</v>
      </c>
      <c r="C86" s="75"/>
      <c r="D86" s="76" t="s">
        <v>100</v>
      </c>
      <c r="E86" s="77" t="s">
        <v>62</v>
      </c>
      <c r="F86" s="77"/>
      <c r="G86" s="76" t="s">
        <v>101</v>
      </c>
    </row>
    <row r="87" spans="1:7" x14ac:dyDescent="0.25">
      <c r="A87" s="74"/>
      <c r="B87" s="40">
        <v>2024</v>
      </c>
      <c r="C87" s="40">
        <v>2025</v>
      </c>
      <c r="D87" s="76"/>
      <c r="E87" s="40">
        <v>2024</v>
      </c>
      <c r="F87" s="40">
        <v>2025</v>
      </c>
      <c r="G87" s="76"/>
    </row>
    <row r="88" spans="1:7" x14ac:dyDescent="0.25">
      <c r="A88" s="41" t="s">
        <v>14</v>
      </c>
      <c r="B88" s="42">
        <v>147971</v>
      </c>
      <c r="C88" s="42">
        <v>160877</v>
      </c>
      <c r="D88" s="49">
        <f>C88/B88-1</f>
        <v>8.7219793067560447E-2</v>
      </c>
      <c r="E88" s="43">
        <v>1432982</v>
      </c>
      <c r="F88" s="42">
        <v>1711013</v>
      </c>
      <c r="G88" s="49">
        <f>F88/E88-1</f>
        <v>0.19402267439507259</v>
      </c>
    </row>
    <row r="89" spans="1:7" x14ac:dyDescent="0.25">
      <c r="A89" s="41" t="s">
        <v>17</v>
      </c>
      <c r="B89" s="42">
        <v>2152</v>
      </c>
      <c r="C89" s="42">
        <v>118</v>
      </c>
      <c r="D89" s="49">
        <f t="shared" ref="D89:D92" si="16">C89/B89-1</f>
        <v>-0.94516728624535318</v>
      </c>
      <c r="E89" s="43">
        <v>20553</v>
      </c>
      <c r="F89" s="42">
        <v>36072</v>
      </c>
      <c r="G89" s="49">
        <f t="shared" ref="G89:G92" si="17">F89/E89-1</f>
        <v>0.75507225222595231</v>
      </c>
    </row>
    <row r="90" spans="1:7" x14ac:dyDescent="0.25">
      <c r="A90" s="41" t="s">
        <v>34</v>
      </c>
      <c r="B90" s="42">
        <v>2658</v>
      </c>
      <c r="C90" s="42">
        <v>2938</v>
      </c>
      <c r="D90" s="49">
        <f t="shared" si="16"/>
        <v>0.10534236267870578</v>
      </c>
      <c r="E90" s="43">
        <v>2993</v>
      </c>
      <c r="F90" s="42">
        <v>30643</v>
      </c>
      <c r="G90" s="49">
        <f t="shared" si="17"/>
        <v>9.2382225192114937</v>
      </c>
    </row>
    <row r="91" spans="1:7" x14ac:dyDescent="0.25">
      <c r="A91" s="41" t="s">
        <v>27</v>
      </c>
      <c r="B91" s="42">
        <v>59</v>
      </c>
      <c r="C91" s="42">
        <v>995</v>
      </c>
      <c r="D91" s="49">
        <f t="shared" si="16"/>
        <v>15.864406779661017</v>
      </c>
      <c r="E91" s="43">
        <v>729</v>
      </c>
      <c r="F91" s="42">
        <v>1759</v>
      </c>
      <c r="G91" s="49">
        <f t="shared" si="17"/>
        <v>1.4128943758573387</v>
      </c>
    </row>
    <row r="92" spans="1:7" x14ac:dyDescent="0.25">
      <c r="A92" s="46" t="s">
        <v>16</v>
      </c>
      <c r="B92" s="47">
        <v>152840</v>
      </c>
      <c r="C92" s="47">
        <v>164928</v>
      </c>
      <c r="D92" s="50">
        <f t="shared" si="16"/>
        <v>7.908924365349379E-2</v>
      </c>
      <c r="E92" s="47">
        <v>1457257</v>
      </c>
      <c r="F92" s="47">
        <v>1779487</v>
      </c>
      <c r="G92" s="50">
        <f t="shared" si="17"/>
        <v>0.22112091415584212</v>
      </c>
    </row>
    <row r="95" spans="1:7" x14ac:dyDescent="0.25">
      <c r="B95" s="56"/>
    </row>
  </sheetData>
  <mergeCells count="55">
    <mergeCell ref="B85:G85"/>
    <mergeCell ref="A86:A87"/>
    <mergeCell ref="B86:C86"/>
    <mergeCell ref="D86:D87"/>
    <mergeCell ref="E86:F86"/>
    <mergeCell ref="G86:G87"/>
    <mergeCell ref="B77:G77"/>
    <mergeCell ref="A78:A79"/>
    <mergeCell ref="B78:C78"/>
    <mergeCell ref="D78:D79"/>
    <mergeCell ref="E78:F78"/>
    <mergeCell ref="G78:G79"/>
    <mergeCell ref="B68:G68"/>
    <mergeCell ref="A69:A70"/>
    <mergeCell ref="B69:C69"/>
    <mergeCell ref="D69:D70"/>
    <mergeCell ref="E69:F69"/>
    <mergeCell ref="G69:G70"/>
    <mergeCell ref="B39:G39"/>
    <mergeCell ref="A40:A41"/>
    <mergeCell ref="B40:C40"/>
    <mergeCell ref="D40:D41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E17:F17"/>
    <mergeCell ref="G17:G18"/>
    <mergeCell ref="A5:A6"/>
    <mergeCell ref="B5:C5"/>
    <mergeCell ref="D5:D6"/>
    <mergeCell ref="E5:F5"/>
    <mergeCell ref="G5:G6"/>
    <mergeCell ref="E40:F40"/>
    <mergeCell ref="G40:G41"/>
    <mergeCell ref="B49:G49"/>
    <mergeCell ref="A50:A51"/>
    <mergeCell ref="B50:C50"/>
    <mergeCell ref="D50:D51"/>
    <mergeCell ref="E50:F50"/>
    <mergeCell ref="G50:G51"/>
    <mergeCell ref="B59:G59"/>
    <mergeCell ref="A60:A61"/>
    <mergeCell ref="B60:C60"/>
    <mergeCell ref="D60:D61"/>
    <mergeCell ref="E60:F60"/>
    <mergeCell ref="G60:G6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61"/>
  <sheetViews>
    <sheetView tabSelected="1" workbookViewId="0">
      <selection activeCell="H13" sqref="H13"/>
    </sheetView>
  </sheetViews>
  <sheetFormatPr baseColWidth="10" defaultRowHeight="15" x14ac:dyDescent="0.25"/>
  <cols>
    <col min="1" max="1" width="29.28515625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80" t="s">
        <v>92</v>
      </c>
      <c r="B4" s="81"/>
      <c r="C4" s="82"/>
    </row>
    <row r="5" spans="1:3" x14ac:dyDescent="0.25">
      <c r="A5" s="32" t="s">
        <v>10</v>
      </c>
      <c r="B5" s="33" t="s">
        <v>11</v>
      </c>
      <c r="C5" s="34" t="s">
        <v>12</v>
      </c>
    </row>
    <row r="6" spans="1:3" x14ac:dyDescent="0.25">
      <c r="A6" s="28" t="s">
        <v>37</v>
      </c>
      <c r="B6" s="35">
        <v>67973</v>
      </c>
      <c r="C6" s="36">
        <f>B6/$B$11*100</f>
        <v>2.578771015847531</v>
      </c>
    </row>
    <row r="7" spans="1:3" x14ac:dyDescent="0.25">
      <c r="A7" s="28" t="s">
        <v>39</v>
      </c>
      <c r="B7" s="35">
        <v>54111</v>
      </c>
      <c r="C7" s="36">
        <f t="shared" ref="C7:C11" si="0">B7/$B$11*100</f>
        <v>2.0528721468601616</v>
      </c>
    </row>
    <row r="8" spans="1:3" x14ac:dyDescent="0.25">
      <c r="A8" s="28" t="s">
        <v>40</v>
      </c>
      <c r="B8" s="35">
        <v>53164</v>
      </c>
      <c r="C8" s="36">
        <f t="shared" si="0"/>
        <v>2.0169447028455143</v>
      </c>
    </row>
    <row r="9" spans="1:3" x14ac:dyDescent="0.25">
      <c r="A9" s="28" t="s">
        <v>47</v>
      </c>
      <c r="B9" s="35">
        <v>50516</v>
      </c>
      <c r="C9" s="36">
        <f t="shared" si="0"/>
        <v>1.9164844370051912</v>
      </c>
    </row>
    <row r="10" spans="1:3" x14ac:dyDescent="0.25">
      <c r="A10" s="28" t="s">
        <v>41</v>
      </c>
      <c r="B10" s="35">
        <v>42816</v>
      </c>
      <c r="C10" s="36">
        <f t="shared" si="0"/>
        <v>1.6243605521976061</v>
      </c>
    </row>
    <row r="11" spans="1:3" x14ac:dyDescent="0.25">
      <c r="A11" s="30" t="s">
        <v>13</v>
      </c>
      <c r="B11" s="37">
        <v>2635868</v>
      </c>
      <c r="C11" s="48">
        <f t="shared" si="0"/>
        <v>100</v>
      </c>
    </row>
    <row r="13" spans="1:3" ht="15.75" thickBot="1" x14ac:dyDescent="0.3"/>
    <row r="14" spans="1:3" ht="15.75" thickBot="1" x14ac:dyDescent="0.3">
      <c r="A14" s="80" t="s">
        <v>93</v>
      </c>
      <c r="B14" s="81"/>
      <c r="C14" s="82"/>
    </row>
    <row r="15" spans="1:3" x14ac:dyDescent="0.25">
      <c r="A15" s="32" t="s">
        <v>10</v>
      </c>
      <c r="B15" s="33" t="s">
        <v>11</v>
      </c>
      <c r="C15" s="34" t="s">
        <v>12</v>
      </c>
    </row>
    <row r="16" spans="1:3" x14ac:dyDescent="0.25">
      <c r="A16" s="28" t="s">
        <v>40</v>
      </c>
      <c r="B16" s="35">
        <v>53164</v>
      </c>
      <c r="C16" s="57">
        <f>B16/$B$21</f>
        <v>6.7262741446343782E-2</v>
      </c>
    </row>
    <row r="17" spans="1:3" x14ac:dyDescent="0.25">
      <c r="A17" s="28" t="s">
        <v>47</v>
      </c>
      <c r="B17" s="35">
        <v>50516</v>
      </c>
      <c r="C17" s="57">
        <f t="shared" ref="C17:C20" si="1">B17/$B$21</f>
        <v>6.3912509346616173E-2</v>
      </c>
    </row>
    <row r="18" spans="1:3" x14ac:dyDescent="0.25">
      <c r="A18" s="28" t="s">
        <v>41</v>
      </c>
      <c r="B18" s="35">
        <v>42816</v>
      </c>
      <c r="C18" s="57">
        <f t="shared" si="1"/>
        <v>5.4170520234870498E-2</v>
      </c>
    </row>
    <row r="19" spans="1:3" x14ac:dyDescent="0.25">
      <c r="A19" s="28" t="s">
        <v>48</v>
      </c>
      <c r="B19" s="35">
        <v>34385</v>
      </c>
      <c r="C19" s="57">
        <f t="shared" si="1"/>
        <v>4.3503674754204552E-2</v>
      </c>
    </row>
    <row r="20" spans="1:3" x14ac:dyDescent="0.25">
      <c r="A20" s="28" t="s">
        <v>59</v>
      </c>
      <c r="B20" s="35">
        <v>28276</v>
      </c>
      <c r="C20" s="57">
        <f t="shared" si="1"/>
        <v>3.577460832775594E-2</v>
      </c>
    </row>
    <row r="21" spans="1:3" x14ac:dyDescent="0.25">
      <c r="A21" s="30" t="s">
        <v>13</v>
      </c>
      <c r="B21" s="37">
        <v>790393</v>
      </c>
      <c r="C21" s="48">
        <f t="shared" ref="C21" si="2">B21/$B$21*100</f>
        <v>100</v>
      </c>
    </row>
    <row r="23" spans="1:3" ht="15.75" thickBot="1" x14ac:dyDescent="0.3"/>
    <row r="24" spans="1:3" ht="15.75" thickBot="1" x14ac:dyDescent="0.3">
      <c r="A24" s="80" t="s">
        <v>94</v>
      </c>
      <c r="B24" s="81"/>
      <c r="C24" s="82"/>
    </row>
    <row r="25" spans="1:3" x14ac:dyDescent="0.25">
      <c r="A25" s="32" t="s">
        <v>10</v>
      </c>
      <c r="B25" s="33" t="s">
        <v>11</v>
      </c>
      <c r="C25" s="34" t="s">
        <v>12</v>
      </c>
    </row>
    <row r="26" spans="1:3" x14ac:dyDescent="0.25">
      <c r="A26" s="28" t="s">
        <v>37</v>
      </c>
      <c r="B26" s="35">
        <v>67973</v>
      </c>
      <c r="C26" s="36">
        <f>B26/$B$31*100</f>
        <v>7.4861286407499676</v>
      </c>
    </row>
    <row r="27" spans="1:3" x14ac:dyDescent="0.25">
      <c r="A27" s="28" t="s">
        <v>39</v>
      </c>
      <c r="B27" s="35">
        <v>54111</v>
      </c>
      <c r="C27" s="36">
        <f t="shared" ref="C27:C31" si="3">B27/$B$31*100</f>
        <v>5.959453119321223</v>
      </c>
    </row>
    <row r="28" spans="1:3" x14ac:dyDescent="0.25">
      <c r="A28" s="28" t="s">
        <v>38</v>
      </c>
      <c r="B28" s="35">
        <v>39384</v>
      </c>
      <c r="C28" s="36">
        <f t="shared" si="3"/>
        <v>4.33751181185613</v>
      </c>
    </row>
    <row r="29" spans="1:3" x14ac:dyDescent="0.25">
      <c r="A29" s="28" t="s">
        <v>46</v>
      </c>
      <c r="B29" s="35">
        <v>33540</v>
      </c>
      <c r="C29" s="36">
        <f t="shared" si="3"/>
        <v>3.6938895533631575</v>
      </c>
    </row>
    <row r="30" spans="1:3" x14ac:dyDescent="0.25">
      <c r="A30" s="28" t="s">
        <v>58</v>
      </c>
      <c r="B30" s="35">
        <v>31766</v>
      </c>
      <c r="C30" s="36">
        <f t="shared" si="3"/>
        <v>3.4985120915961261</v>
      </c>
    </row>
    <row r="31" spans="1:3" x14ac:dyDescent="0.25">
      <c r="A31" s="30" t="s">
        <v>13</v>
      </c>
      <c r="B31" s="37">
        <v>907986</v>
      </c>
      <c r="C31" s="48">
        <f t="shared" si="3"/>
        <v>100</v>
      </c>
    </row>
    <row r="33" spans="1:3" ht="15.75" thickBot="1" x14ac:dyDescent="0.3"/>
    <row r="34" spans="1:3" ht="15.75" thickBot="1" x14ac:dyDescent="0.3">
      <c r="A34" s="80" t="s">
        <v>95</v>
      </c>
      <c r="B34" s="81"/>
      <c r="C34" s="82"/>
    </row>
    <row r="35" spans="1:3" x14ac:dyDescent="0.25">
      <c r="A35" s="32" t="s">
        <v>10</v>
      </c>
      <c r="B35" s="33" t="s">
        <v>11</v>
      </c>
      <c r="C35" s="34" t="s">
        <v>12</v>
      </c>
    </row>
    <row r="36" spans="1:3" x14ac:dyDescent="0.25">
      <c r="A36" s="28" t="s">
        <v>42</v>
      </c>
      <c r="B36" s="35">
        <v>30543</v>
      </c>
      <c r="C36" s="36">
        <f>B36/$B$41*100</f>
        <v>11.969901828228794</v>
      </c>
    </row>
    <row r="37" spans="1:3" x14ac:dyDescent="0.25">
      <c r="A37" s="28" t="s">
        <v>43</v>
      </c>
      <c r="B37" s="35">
        <v>18354</v>
      </c>
      <c r="C37" s="36">
        <f t="shared" ref="C37:C41" si="4">B37/$B$41*100</f>
        <v>7.1929927693845155</v>
      </c>
    </row>
    <row r="38" spans="1:3" x14ac:dyDescent="0.25">
      <c r="A38" s="28" t="s">
        <v>44</v>
      </c>
      <c r="B38" s="35">
        <v>15066</v>
      </c>
      <c r="C38" s="36">
        <f t="shared" si="4"/>
        <v>5.9044147904297217</v>
      </c>
    </row>
    <row r="39" spans="1:3" x14ac:dyDescent="0.25">
      <c r="A39" s="28" t="s">
        <v>84</v>
      </c>
      <c r="B39" s="35">
        <v>14727</v>
      </c>
      <c r="C39" s="36">
        <f t="shared" si="4"/>
        <v>5.7715595790958796</v>
      </c>
    </row>
    <row r="40" spans="1:3" x14ac:dyDescent="0.25">
      <c r="A40" s="28" t="s">
        <v>45</v>
      </c>
      <c r="B40" s="35">
        <v>8906</v>
      </c>
      <c r="C40" s="36">
        <f t="shared" si="4"/>
        <v>3.4902905962808379</v>
      </c>
    </row>
    <row r="41" spans="1:3" x14ac:dyDescent="0.25">
      <c r="A41" s="30" t="s">
        <v>13</v>
      </c>
      <c r="B41" s="37">
        <v>255165</v>
      </c>
      <c r="C41" s="48">
        <f t="shared" si="4"/>
        <v>100</v>
      </c>
    </row>
    <row r="43" spans="1:3" ht="15.75" thickBot="1" x14ac:dyDescent="0.3"/>
    <row r="44" spans="1:3" ht="15.75" thickBot="1" x14ac:dyDescent="0.3">
      <c r="A44" s="80" t="s">
        <v>96</v>
      </c>
      <c r="B44" s="81"/>
      <c r="C44" s="82"/>
    </row>
    <row r="45" spans="1:3" x14ac:dyDescent="0.25">
      <c r="A45" s="32" t="s">
        <v>10</v>
      </c>
      <c r="B45" s="33" t="s">
        <v>11</v>
      </c>
      <c r="C45" s="34" t="s">
        <v>12</v>
      </c>
    </row>
    <row r="46" spans="1:3" x14ac:dyDescent="0.25">
      <c r="A46" s="28" t="s">
        <v>51</v>
      </c>
      <c r="B46" s="35">
        <v>26203</v>
      </c>
      <c r="C46" s="36">
        <f>B46/$B$51*100</f>
        <v>14.487120655052497</v>
      </c>
    </row>
    <row r="47" spans="1:3" x14ac:dyDescent="0.25">
      <c r="A47" s="28" t="s">
        <v>50</v>
      </c>
      <c r="B47" s="35">
        <v>24438</v>
      </c>
      <c r="C47" s="36">
        <f t="shared" ref="C47:C51" si="5">B47/$B$51*100</f>
        <v>13.511287049886384</v>
      </c>
    </row>
    <row r="48" spans="1:3" x14ac:dyDescent="0.25">
      <c r="A48" s="28" t="s">
        <v>49</v>
      </c>
      <c r="B48" s="35">
        <v>18416</v>
      </c>
      <c r="C48" s="36">
        <f t="shared" si="5"/>
        <v>10.181842307500926</v>
      </c>
    </row>
    <row r="49" spans="1:3" x14ac:dyDescent="0.25">
      <c r="A49" s="28" t="s">
        <v>53</v>
      </c>
      <c r="B49" s="35">
        <v>11235</v>
      </c>
      <c r="C49" s="36">
        <f t="shared" si="5"/>
        <v>6.2116093790602145</v>
      </c>
    </row>
    <row r="50" spans="1:3" x14ac:dyDescent="0.25">
      <c r="A50" s="28" t="s">
        <v>52</v>
      </c>
      <c r="B50" s="35">
        <v>8333</v>
      </c>
      <c r="C50" s="36">
        <f t="shared" si="5"/>
        <v>4.6071509528890751</v>
      </c>
    </row>
    <row r="51" spans="1:3" x14ac:dyDescent="0.25">
      <c r="A51" s="30" t="s">
        <v>13</v>
      </c>
      <c r="B51" s="37">
        <v>180871</v>
      </c>
      <c r="C51" s="48">
        <f t="shared" si="5"/>
        <v>100</v>
      </c>
    </row>
    <row r="53" spans="1:3" ht="15.75" thickBot="1" x14ac:dyDescent="0.3"/>
    <row r="54" spans="1:3" ht="15.75" thickBot="1" x14ac:dyDescent="0.3">
      <c r="A54" s="80" t="s">
        <v>97</v>
      </c>
      <c r="B54" s="81"/>
      <c r="C54" s="82"/>
    </row>
    <row r="55" spans="1:3" x14ac:dyDescent="0.25">
      <c r="A55" s="32" t="s">
        <v>10</v>
      </c>
      <c r="B55" s="33" t="s">
        <v>11</v>
      </c>
      <c r="C55" s="34" t="s">
        <v>12</v>
      </c>
    </row>
    <row r="56" spans="1:3" x14ac:dyDescent="0.25">
      <c r="A56" s="28" t="s">
        <v>55</v>
      </c>
      <c r="B56" s="35">
        <v>13459</v>
      </c>
      <c r="C56" s="36">
        <f>B56/$B$61*100</f>
        <v>9.8458634790814727</v>
      </c>
    </row>
    <row r="57" spans="1:3" x14ac:dyDescent="0.25">
      <c r="A57" s="28" t="s">
        <v>54</v>
      </c>
      <c r="B57" s="35">
        <v>12248</v>
      </c>
      <c r="C57" s="36">
        <f t="shared" ref="C57:C61" si="6">B57/$B$61*100</f>
        <v>8.9599625448985716</v>
      </c>
    </row>
    <row r="58" spans="1:3" x14ac:dyDescent="0.25">
      <c r="A58" s="28" t="s">
        <v>56</v>
      </c>
      <c r="B58" s="35">
        <v>10964</v>
      </c>
      <c r="C58" s="36">
        <f t="shared" si="6"/>
        <v>8.0206588293817713</v>
      </c>
    </row>
    <row r="59" spans="1:3" x14ac:dyDescent="0.25">
      <c r="A59" s="28" t="s">
        <v>57</v>
      </c>
      <c r="B59" s="35">
        <v>9719</v>
      </c>
      <c r="C59" s="36">
        <f t="shared" si="6"/>
        <v>7.1098853669063695</v>
      </c>
    </row>
    <row r="60" spans="1:3" x14ac:dyDescent="0.25">
      <c r="A60" s="28" t="s">
        <v>98</v>
      </c>
      <c r="B60" s="35">
        <v>9407</v>
      </c>
      <c r="C60" s="36">
        <f t="shared" si="6"/>
        <v>6.8816433425751846</v>
      </c>
    </row>
    <row r="61" spans="1:3" x14ac:dyDescent="0.25">
      <c r="A61" s="30" t="s">
        <v>13</v>
      </c>
      <c r="B61" s="37">
        <v>136697</v>
      </c>
      <c r="C61" s="48">
        <f t="shared" si="6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SABER ZOUBIDA</cp:lastModifiedBy>
  <dcterms:created xsi:type="dcterms:W3CDTF">2020-03-12T10:26:06Z</dcterms:created>
  <dcterms:modified xsi:type="dcterms:W3CDTF">2025-12-11T12:08:28Z</dcterms:modified>
</cp:coreProperties>
</file>