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2025\"/>
    </mc:Choice>
  </mc:AlternateContent>
  <xr:revisionPtr revIDLastSave="0" documentId="8_{745E40B5-2907-40D1-928E-C4AB91C8B826}" xr6:coauthVersionLast="47" xr6:coauthVersionMax="47" xr10:uidLastSave="{00000000-0000-0000-0000-000000000000}"/>
  <bookViews>
    <workbookView xWindow="-120" yWindow="-120" windowWidth="29040" windowHeight="15720" tabRatio="622" xr2:uid="{00000000-000D-0000-FFFF-FFFF00000000}"/>
  </bookViews>
  <sheets>
    <sheet name="Trafic aérien par aéroport" sheetId="3" r:id="rId1"/>
    <sheet name="Ventilation nat-inter" sheetId="4" r:id="rId2"/>
    <sheet name="Ventilation par région" sheetId="6" r:id="rId3"/>
    <sheet name="Top 5 des routes" sheetId="5" r:id="rId4"/>
  </sheets>
  <externalReferences>
    <externalReference r:id="rId5"/>
  </externalReferences>
  <definedNames>
    <definedName name="_xlnm._FilterDatabase" localSheetId="0" hidden="1">'Trafic aérien par aéroport'!$A$7:$S$30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9" i="3" l="1"/>
  <c r="S21" i="3"/>
  <c r="S22" i="3"/>
  <c r="S23" i="3"/>
  <c r="S24" i="3"/>
  <c r="S28" i="3"/>
  <c r="P21" i="3"/>
  <c r="P28" i="3"/>
  <c r="D89" i="6" l="1"/>
  <c r="D12" i="6"/>
  <c r="D35" i="6"/>
  <c r="D87" i="6" l="1"/>
  <c r="D71" i="6"/>
  <c r="D72" i="6"/>
  <c r="D53" i="6"/>
  <c r="D44" i="6"/>
  <c r="D34" i="6"/>
  <c r="I26" i="4"/>
  <c r="H21" i="4"/>
  <c r="D29" i="3"/>
  <c r="D52" i="6" l="1"/>
  <c r="I23" i="4"/>
  <c r="I24" i="4"/>
  <c r="I25" i="4"/>
  <c r="H20" i="4"/>
  <c r="H22" i="4"/>
  <c r="H23" i="4"/>
  <c r="P17" i="3" l="1"/>
  <c r="P18" i="3"/>
  <c r="P19" i="3"/>
  <c r="D90" i="6" l="1"/>
  <c r="G34" i="6"/>
  <c r="P22" i="4" l="1"/>
  <c r="P23" i="4"/>
  <c r="M25" i="3"/>
  <c r="J25" i="3"/>
  <c r="G25" i="3"/>
  <c r="D25" i="3"/>
  <c r="D26" i="3"/>
  <c r="D27" i="3"/>
  <c r="D28" i="3"/>
  <c r="G35" i="6" l="1"/>
  <c r="G33" i="6"/>
  <c r="D33" i="6"/>
  <c r="Q10" i="4"/>
  <c r="P15" i="4"/>
  <c r="P10" i="4"/>
  <c r="I10" i="4"/>
  <c r="I15" i="4"/>
  <c r="H10" i="4"/>
  <c r="H15" i="4"/>
  <c r="J13" i="3"/>
  <c r="G13" i="3"/>
  <c r="S17" i="3"/>
  <c r="S16" i="3"/>
  <c r="S14" i="3"/>
  <c r="S13" i="3"/>
  <c r="S18" i="3"/>
  <c r="P10" i="3"/>
  <c r="P11" i="3"/>
  <c r="P14" i="3"/>
  <c r="P13" i="3"/>
  <c r="M13" i="3"/>
  <c r="C27" i="5" l="1"/>
  <c r="C28" i="5"/>
  <c r="C29" i="5"/>
  <c r="C30" i="5"/>
  <c r="C26" i="5"/>
  <c r="C7" i="5"/>
  <c r="C8" i="5"/>
  <c r="C9" i="5"/>
  <c r="C10" i="5"/>
  <c r="C6" i="5"/>
  <c r="G54" i="6"/>
  <c r="I14" i="4"/>
  <c r="D13" i="3"/>
  <c r="D18" i="3"/>
  <c r="G89" i="6" l="1"/>
  <c r="G80" i="6"/>
  <c r="S10" i="3"/>
  <c r="S11" i="3"/>
  <c r="P16" i="4" l="1"/>
  <c r="P17" i="4"/>
  <c r="I16" i="4"/>
  <c r="I17" i="4"/>
  <c r="H16" i="4"/>
  <c r="H17" i="4"/>
  <c r="D19" i="3"/>
  <c r="J19" i="3"/>
  <c r="J18" i="3"/>
  <c r="J20" i="3"/>
  <c r="J28" i="3"/>
  <c r="P12" i="3"/>
  <c r="P15" i="3"/>
  <c r="S12" i="3"/>
  <c r="S15" i="3"/>
  <c r="Q25" i="4" l="1"/>
  <c r="P14" i="4"/>
  <c r="P7" i="4"/>
  <c r="P8" i="4"/>
  <c r="I7" i="4"/>
  <c r="I8" i="4"/>
  <c r="H14" i="4"/>
  <c r="H7" i="4"/>
  <c r="H8" i="4"/>
  <c r="M28" i="3"/>
  <c r="J17" i="3"/>
  <c r="J10" i="3"/>
  <c r="J11" i="3"/>
  <c r="G28" i="3"/>
  <c r="D17" i="3"/>
  <c r="D10" i="3"/>
  <c r="D20" i="3"/>
  <c r="D11" i="3"/>
  <c r="C17" i="5" l="1"/>
  <c r="C18" i="5"/>
  <c r="C19" i="5"/>
  <c r="C20" i="5"/>
  <c r="C21" i="5"/>
  <c r="C16" i="5"/>
  <c r="I19" i="4" l="1"/>
  <c r="I18" i="4"/>
  <c r="H18" i="4" l="1"/>
  <c r="G44" i="6" l="1"/>
  <c r="D43" i="6"/>
  <c r="H13" i="4"/>
  <c r="I13" i="4"/>
  <c r="I20" i="4"/>
  <c r="Q17" i="4" l="1"/>
  <c r="I21" i="4"/>
  <c r="M20" i="3"/>
  <c r="G20" i="3"/>
  <c r="G45" i="6" l="1"/>
  <c r="Q14" i="4"/>
  <c r="M17" i="3"/>
  <c r="G17" i="3"/>
  <c r="P19" i="4" l="1"/>
  <c r="H19" i="4"/>
  <c r="G71" i="6" l="1"/>
  <c r="G88" i="6"/>
  <c r="G62" i="6"/>
  <c r="G43" i="6"/>
  <c r="I9" i="4" l="1"/>
  <c r="I12" i="4"/>
  <c r="I11" i="4"/>
  <c r="I27" i="4"/>
  <c r="H9" i="4"/>
  <c r="H12" i="4"/>
  <c r="H11" i="4"/>
  <c r="H27" i="4"/>
  <c r="G91" i="6"/>
  <c r="G90" i="6"/>
  <c r="G87" i="6"/>
  <c r="G81" i="6"/>
  <c r="G79" i="6"/>
  <c r="G73" i="6"/>
  <c r="G72" i="6"/>
  <c r="G70" i="6"/>
  <c r="G64" i="6"/>
  <c r="G61" i="6"/>
  <c r="G55" i="6"/>
  <c r="G53" i="6"/>
  <c r="G52" i="6"/>
  <c r="G46" i="6"/>
  <c r="G42" i="6"/>
  <c r="G36" i="6"/>
  <c r="G32" i="6"/>
  <c r="G31" i="6"/>
  <c r="G25" i="6"/>
  <c r="G24" i="6"/>
  <c r="G23" i="6"/>
  <c r="G22" i="6"/>
  <c r="G21" i="6"/>
  <c r="G20" i="6"/>
  <c r="G19" i="6"/>
  <c r="D91" i="6"/>
  <c r="D81" i="6"/>
  <c r="D79" i="6"/>
  <c r="D73" i="6"/>
  <c r="D70" i="6"/>
  <c r="D64" i="6"/>
  <c r="D61" i="6"/>
  <c r="D55" i="6"/>
  <c r="D46" i="6"/>
  <c r="D42" i="6"/>
  <c r="D36" i="6"/>
  <c r="D32" i="6"/>
  <c r="D31" i="6"/>
  <c r="D25" i="6"/>
  <c r="D23" i="6"/>
  <c r="D22" i="6"/>
  <c r="D21" i="6"/>
  <c r="D20" i="6"/>
  <c r="D19" i="6"/>
  <c r="G13" i="6"/>
  <c r="G12" i="6"/>
  <c r="G11" i="6"/>
  <c r="G10" i="6"/>
  <c r="G9" i="6"/>
  <c r="G8" i="6"/>
  <c r="G7" i="6"/>
  <c r="D8" i="6"/>
  <c r="D9" i="6"/>
  <c r="D10" i="6"/>
  <c r="D11" i="6"/>
  <c r="D13" i="6"/>
  <c r="D7" i="6"/>
  <c r="Q27" i="4"/>
  <c r="Q11" i="4"/>
  <c r="Q12" i="4"/>
  <c r="Q7" i="4"/>
  <c r="Q8" i="4"/>
  <c r="Q26" i="4"/>
  <c r="Q21" i="4"/>
  <c r="Q15" i="4"/>
  <c r="Q9" i="4"/>
  <c r="Q24" i="4"/>
  <c r="Q20" i="4"/>
  <c r="Q13" i="4"/>
  <c r="Q16" i="4"/>
  <c r="Q23" i="4"/>
  <c r="Q19" i="4"/>
  <c r="Q18" i="4"/>
  <c r="P18" i="4"/>
  <c r="P13" i="4"/>
  <c r="P20" i="4"/>
  <c r="P9" i="4"/>
  <c r="P21" i="4"/>
  <c r="P12" i="4"/>
  <c r="P11" i="4"/>
  <c r="P27" i="4"/>
  <c r="S30" i="3"/>
  <c r="P30" i="3"/>
  <c r="M30" i="3"/>
  <c r="M22" i="3"/>
  <c r="M23" i="3"/>
  <c r="M19" i="3"/>
  <c r="M21" i="3"/>
  <c r="M29" i="3"/>
  <c r="M14" i="3"/>
  <c r="M26" i="3"/>
  <c r="M27" i="3"/>
  <c r="M11" i="3"/>
  <c r="M24" i="3"/>
  <c r="M10" i="3"/>
  <c r="M16" i="3"/>
  <c r="M15" i="3"/>
  <c r="M12" i="3"/>
  <c r="M18" i="3"/>
  <c r="J30" i="3"/>
  <c r="J22" i="3"/>
  <c r="J23" i="3"/>
  <c r="J21" i="3"/>
  <c r="J29" i="3"/>
  <c r="J14" i="3"/>
  <c r="J26" i="3"/>
  <c r="J27" i="3"/>
  <c r="J24" i="3"/>
  <c r="J16" i="3"/>
  <c r="J15" i="3"/>
  <c r="J12" i="3"/>
  <c r="G30" i="3"/>
  <c r="G22" i="3"/>
  <c r="G23" i="3"/>
  <c r="G19" i="3"/>
  <c r="G21" i="3"/>
  <c r="G29" i="3"/>
  <c r="G14" i="3"/>
  <c r="G26" i="3"/>
  <c r="G27" i="3"/>
  <c r="G11" i="3"/>
  <c r="G24" i="3"/>
  <c r="G10" i="3"/>
  <c r="G16" i="3"/>
  <c r="G15" i="3"/>
  <c r="G12" i="3"/>
  <c r="G18" i="3"/>
  <c r="D12" i="3"/>
  <c r="D15" i="3"/>
  <c r="D16" i="3"/>
  <c r="D24" i="3"/>
  <c r="D14" i="3"/>
  <c r="D21" i="3"/>
  <c r="D23" i="3"/>
  <c r="D22" i="3"/>
  <c r="D30" i="3"/>
  <c r="C57" i="5" l="1"/>
  <c r="C58" i="5"/>
  <c r="C59" i="5"/>
  <c r="C60" i="5"/>
  <c r="C61" i="5"/>
  <c r="C56" i="5"/>
  <c r="C47" i="5"/>
  <c r="C48" i="5"/>
  <c r="C49" i="5"/>
  <c r="C50" i="5"/>
  <c r="C51" i="5"/>
  <c r="C46" i="5"/>
  <c r="C37" i="5"/>
  <c r="C38" i="5"/>
  <c r="C39" i="5"/>
  <c r="C40" i="5"/>
  <c r="C41" i="5"/>
  <c r="C36" i="5"/>
  <c r="C31" i="5"/>
  <c r="C11" i="5"/>
</calcChain>
</file>

<file path=xl/sharedStrings.xml><?xml version="1.0" encoding="utf-8"?>
<sst xmlns="http://schemas.openxmlformats.org/spreadsheetml/2006/main" count="242" uniqueCount="99">
  <si>
    <t>AEROPORTS</t>
  </si>
  <si>
    <t>MOUVEMENTS</t>
  </si>
  <si>
    <t>PASSAGERS</t>
  </si>
  <si>
    <t>FRET (tonnes)</t>
  </si>
  <si>
    <t xml:space="preserve">TOTAL </t>
  </si>
  <si>
    <t xml:space="preserve">CUMUL </t>
  </si>
  <si>
    <t>AEROPORT</t>
  </si>
  <si>
    <t>INTERNATIONAL</t>
  </si>
  <si>
    <t>NATIONAL</t>
  </si>
  <si>
    <t>TOTAL</t>
  </si>
  <si>
    <t>ROUTES AERIENNES</t>
  </si>
  <si>
    <t>Passagers</t>
  </si>
  <si>
    <t>Part %</t>
  </si>
  <si>
    <t>TOTAL INTERNATIONAL</t>
  </si>
  <si>
    <t>EUROPE</t>
  </si>
  <si>
    <t>AMERIQUE DU SUD</t>
  </si>
  <si>
    <t>Total International</t>
  </si>
  <si>
    <t xml:space="preserve">MOYEN ET EXTREME ORIENT </t>
  </si>
  <si>
    <t>AFRIQUE</t>
  </si>
  <si>
    <t xml:space="preserve">AMERIQUE DU NORD </t>
  </si>
  <si>
    <t>PAYS DU MAGHREB</t>
  </si>
  <si>
    <t>Trafic Global</t>
  </si>
  <si>
    <t>Trafic CMN</t>
  </si>
  <si>
    <t>Trafic RAK</t>
  </si>
  <si>
    <t>Trafic AGA</t>
  </si>
  <si>
    <t>Trafic TNG</t>
  </si>
  <si>
    <t>Trafic FEZ</t>
  </si>
  <si>
    <t>AUTRES</t>
  </si>
  <si>
    <t>Trafic OUD</t>
  </si>
  <si>
    <t>Trafic NDR</t>
  </si>
  <si>
    <t>Trafic RBT</t>
  </si>
  <si>
    <t>MOYEN ET EXTREME ORIENT</t>
  </si>
  <si>
    <t>AMERIQUE DU NORD</t>
  </si>
  <si>
    <t>Trafic aérien commercial par aéroport</t>
  </si>
  <si>
    <t>Var 25-24</t>
  </si>
  <si>
    <t>Var Cumul 25-24</t>
  </si>
  <si>
    <t>MARRAKECH</t>
  </si>
  <si>
    <t>MOHAMMED V</t>
  </si>
  <si>
    <t>AGADIR</t>
  </si>
  <si>
    <t>TANGER</t>
  </si>
  <si>
    <t>RABAT-SALE</t>
  </si>
  <si>
    <t>FES</t>
  </si>
  <si>
    <t>OUJDA</t>
  </si>
  <si>
    <t>NADOR</t>
  </si>
  <si>
    <t>TETOUAN</t>
  </si>
  <si>
    <t>DAKHLA</t>
  </si>
  <si>
    <t>LAAYOUNE</t>
  </si>
  <si>
    <t>ESSAOUIRA</t>
  </si>
  <si>
    <t>OUARZAZATE</t>
  </si>
  <si>
    <t>ERRACHIDIA</t>
  </si>
  <si>
    <t>ALHOCEIMA</t>
  </si>
  <si>
    <t>GUELMIM</t>
  </si>
  <si>
    <t>TAN-TAN</t>
  </si>
  <si>
    <t>ZAGORA</t>
  </si>
  <si>
    <t>BENSLIMANE</t>
  </si>
  <si>
    <t>BENI-MELLAL</t>
  </si>
  <si>
    <t>Octobre et Cumul à fin Octobre 2025/2024</t>
  </si>
  <si>
    <t>Octobre</t>
  </si>
  <si>
    <t>Variation Octobre 25/24</t>
  </si>
  <si>
    <t>Cumul Octobre 2024</t>
  </si>
  <si>
    <t>Cumul Octobre 2025</t>
  </si>
  <si>
    <t>Variation Cumul Octobre 25/24</t>
  </si>
  <si>
    <t>Trafic aérien international des passagers par secteur géographique et par aéroport Octobre et Cumul à fin Octobre 2024-2025</t>
  </si>
  <si>
    <t>Var Octobre 25-24</t>
  </si>
  <si>
    <t>Cumul Octobre</t>
  </si>
  <si>
    <t>Var Cumul Octobre 25-24</t>
  </si>
  <si>
    <t>TOP 5 des Routes Aériennes internationales Octobre 2025</t>
  </si>
  <si>
    <t>TOP 5 des Routes Aériennes internationales à CMN -Octobre 2025</t>
  </si>
  <si>
    <t>TOP 5 des Routes Aériennes internationales à RAK - Octobre 2025</t>
  </si>
  <si>
    <t>TOP 5 des Routes Aériennes internationales à AGA -Octobre 2025</t>
  </si>
  <si>
    <t>TOP 5 des Routes Aériennes internationales à TNG -Octobre 2025</t>
  </si>
  <si>
    <t>TOP 5 des Routes Aériennes internationales à FEZ - Octobre 2025</t>
  </si>
  <si>
    <t>Ventilation du trafic aérien des passagers en national, international et par aéroport au titre du mois d'Octobre et Cumul à fin Octobre 2024-2025</t>
  </si>
  <si>
    <t>MARRAKECH-PARIS-ORLY</t>
  </si>
  <si>
    <t>MARRAKECH-LONDRES-GATW.</t>
  </si>
  <si>
    <t>MARRAKECH-PARIS-CDG</t>
  </si>
  <si>
    <t>MOHAMMED V-PARIS-ORLY</t>
  </si>
  <si>
    <t>OHAMMED V-PARIS-CDG</t>
  </si>
  <si>
    <t>MARRAKECH-MADRID</t>
  </si>
  <si>
    <t>MARRAKECH-MILAN</t>
  </si>
  <si>
    <t>AGADIR-PARIS-ORLY</t>
  </si>
  <si>
    <t>AGADIR-MANCHESTER</t>
  </si>
  <si>
    <t>AGADIR-LONDRES-GATW.</t>
  </si>
  <si>
    <t>AGADIR-STANSTED</t>
  </si>
  <si>
    <t>AGADIR-NANTES</t>
  </si>
  <si>
    <t>MOHAMMED V-PARIS-CDG</t>
  </si>
  <si>
    <t>MOHAMMED V-JEDDAH</t>
  </si>
  <si>
    <t>MOHAMMED V-DUBAI</t>
  </si>
  <si>
    <t>MOHAMMED V-MONTREAL</t>
  </si>
  <si>
    <t>TANGER-BARCELONE</t>
  </si>
  <si>
    <t>TANGER-MADRID</t>
  </si>
  <si>
    <t>TANGER-BRUXELLES</t>
  </si>
  <si>
    <t>TANGER-PARIS-ORLY</t>
  </si>
  <si>
    <t>TANGER-CHARLEROI</t>
  </si>
  <si>
    <t>FES-MARSEILLE</t>
  </si>
  <si>
    <t>FES-PARIS-ORLY</t>
  </si>
  <si>
    <t>FES-PARIS-BEAUVAIS</t>
  </si>
  <si>
    <t>FES-BARCELONE</t>
  </si>
  <si>
    <t>FES-TOULOUSE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</si>
</sst>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indexed="16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Arial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2" fontId="4" fillId="0" borderId="0" xfId="0" applyNumberFormat="1" applyFont="1" applyBorder="1" applyAlignment="1"/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0" fontId="8" fillId="0" borderId="1" xfId="2" applyNumberFormat="1" applyFont="1" applyFill="1" applyBorder="1" applyAlignment="1">
      <alignment horizontal="right"/>
    </xf>
    <xf numFmtId="3" fontId="4" fillId="4" borderId="1" xfId="1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2" fontId="4" fillId="3" borderId="1" xfId="1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5" fillId="0" borderId="0" xfId="0" applyFont="1" applyFill="1"/>
    <xf numFmtId="3" fontId="6" fillId="2" borderId="1" xfId="1" applyNumberFormat="1" applyFont="1" applyFill="1" applyBorder="1" applyAlignment="1">
      <alignment horizontal="right"/>
    </xf>
    <xf numFmtId="10" fontId="6" fillId="2" borderId="1" xfId="2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0" fontId="9" fillId="0" borderId="0" xfId="0" applyFont="1"/>
    <xf numFmtId="0" fontId="10" fillId="2" borderId="7" xfId="0" applyFont="1" applyFill="1" applyBorder="1" applyAlignment="1">
      <alignment horizontal="right"/>
    </xf>
    <xf numFmtId="0" fontId="0" fillId="0" borderId="7" xfId="0" applyBorder="1" applyAlignment="1">
      <alignment horizontal="left"/>
    </xf>
    <xf numFmtId="3" fontId="0" fillId="0" borderId="7" xfId="0" applyNumberFormat="1" applyBorder="1"/>
    <xf numFmtId="0" fontId="10" fillId="2" borderId="7" xfId="0" applyFont="1" applyFill="1" applyBorder="1" applyAlignment="1">
      <alignment horizontal="left"/>
    </xf>
    <xf numFmtId="3" fontId="10" fillId="2" borderId="7" xfId="0" applyNumberFormat="1" applyFont="1" applyFill="1" applyBorder="1"/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3" fontId="15" fillId="0" borderId="7" xfId="0" applyNumberFormat="1" applyFont="1" applyBorder="1" applyAlignment="1">
      <alignment horizontal="right" vertical="center"/>
    </xf>
    <xf numFmtId="3" fontId="15" fillId="5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7" fillId="2" borderId="7" xfId="0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horizontal="right" vertical="center"/>
    </xf>
    <xf numFmtId="2" fontId="10" fillId="2" borderId="7" xfId="0" applyNumberFormat="1" applyFont="1" applyFill="1" applyBorder="1" applyAlignment="1">
      <alignment horizontal="center" vertical="center"/>
    </xf>
    <xf numFmtId="10" fontId="16" fillId="0" borderId="7" xfId="0" applyNumberFormat="1" applyFont="1" applyFill="1" applyBorder="1" applyAlignment="1">
      <alignment horizontal="right" vertical="center"/>
    </xf>
    <xf numFmtId="10" fontId="19" fillId="2" borderId="7" xfId="0" applyNumberFormat="1" applyFont="1" applyFill="1" applyBorder="1" applyAlignment="1">
      <alignment horizontal="right" vertical="center"/>
    </xf>
    <xf numFmtId="10" fontId="0" fillId="0" borderId="7" xfId="2" applyNumberFormat="1" applyFont="1" applyBorder="1"/>
    <xf numFmtId="10" fontId="10" fillId="2" borderId="7" xfId="2" applyNumberFormat="1" applyFont="1" applyFill="1" applyBorder="1"/>
    <xf numFmtId="9" fontId="0" fillId="0" borderId="0" xfId="2" applyFont="1"/>
    <xf numFmtId="0" fontId="6" fillId="2" borderId="1" xfId="0" applyFont="1" applyFill="1" applyBorder="1" applyAlignment="1">
      <alignment horizontal="center"/>
    </xf>
    <xf numFmtId="9" fontId="5" fillId="0" borderId="0" xfId="2" applyFont="1"/>
    <xf numFmtId="3" fontId="0" fillId="0" borderId="0" xfId="0" applyNumberFormat="1"/>
    <xf numFmtId="10" fontId="0" fillId="0" borderId="7" xfId="2" applyNumberFormat="1" applyFont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7" fontId="10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3">
    <cellStyle name="Milliers 3" xfId="1" xr:uid="{00000000-0005-0000-0000-000000000000}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DES MOUVEMENTS D'AVIONS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aéro'!$B$9:$B$25</c:f>
              <c:numCache>
                <c:formatCode>General</c:formatCode>
                <c:ptCount val="17"/>
                <c:pt idx="0">
                  <c:v>6433</c:v>
                </c:pt>
                <c:pt idx="1">
                  <c:v>1120</c:v>
                </c:pt>
                <c:pt idx="2">
                  <c:v>2009</c:v>
                </c:pt>
                <c:pt idx="3">
                  <c:v>809</c:v>
                </c:pt>
                <c:pt idx="4">
                  <c:v>359</c:v>
                </c:pt>
                <c:pt idx="5">
                  <c:v>498</c:v>
                </c:pt>
                <c:pt idx="6">
                  <c:v>592</c:v>
                </c:pt>
                <c:pt idx="7">
                  <c:v>218</c:v>
                </c:pt>
                <c:pt idx="8">
                  <c:v>142</c:v>
                </c:pt>
                <c:pt idx="9">
                  <c:v>94</c:v>
                </c:pt>
                <c:pt idx="10">
                  <c:v>32</c:v>
                </c:pt>
                <c:pt idx="11">
                  <c:v>60</c:v>
                </c:pt>
                <c:pt idx="12">
                  <c:v>16</c:v>
                </c:pt>
                <c:pt idx="13">
                  <c:v>0</c:v>
                </c:pt>
                <c:pt idx="14">
                  <c:v>16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B-4F49-85E5-E109C798FD21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aéro'!$C$9:$C$25</c:f>
              <c:numCache>
                <c:formatCode>General</c:formatCode>
                <c:ptCount val="17"/>
                <c:pt idx="0">
                  <c:v>6367</c:v>
                </c:pt>
                <c:pt idx="1">
                  <c:v>1146</c:v>
                </c:pt>
                <c:pt idx="2">
                  <c:v>2068</c:v>
                </c:pt>
                <c:pt idx="3">
                  <c:v>622</c:v>
                </c:pt>
                <c:pt idx="4">
                  <c:v>399</c:v>
                </c:pt>
                <c:pt idx="5">
                  <c:v>412</c:v>
                </c:pt>
                <c:pt idx="6">
                  <c:v>471</c:v>
                </c:pt>
                <c:pt idx="7">
                  <c:v>258</c:v>
                </c:pt>
                <c:pt idx="8">
                  <c:v>120</c:v>
                </c:pt>
                <c:pt idx="9">
                  <c:v>88</c:v>
                </c:pt>
                <c:pt idx="10">
                  <c:v>30</c:v>
                </c:pt>
                <c:pt idx="11">
                  <c:v>74</c:v>
                </c:pt>
                <c:pt idx="12">
                  <c:v>16</c:v>
                </c:pt>
                <c:pt idx="13">
                  <c:v>26</c:v>
                </c:pt>
                <c:pt idx="15">
                  <c:v>2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B-4F49-85E5-E109C798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035912"/>
        <c:axId val="317037872"/>
      </c:barChart>
      <c:catAx>
        <c:axId val="317035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17037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7037872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MOUVEMENTS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17035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DU TRAFIC PASSAGERS COMMERCIAUX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aéro'!$J$9:$J$25</c:f>
              <c:numCache>
                <c:formatCode>General</c:formatCode>
                <c:ptCount val="17"/>
                <c:pt idx="0">
                  <c:v>666213</c:v>
                </c:pt>
                <c:pt idx="1">
                  <c:v>136694</c:v>
                </c:pt>
                <c:pt idx="2">
                  <c:v>219397</c:v>
                </c:pt>
                <c:pt idx="3">
                  <c:v>80376</c:v>
                </c:pt>
                <c:pt idx="4">
                  <c:v>39391</c:v>
                </c:pt>
                <c:pt idx="5">
                  <c:v>48434</c:v>
                </c:pt>
                <c:pt idx="6">
                  <c:v>61291</c:v>
                </c:pt>
                <c:pt idx="7">
                  <c:v>8807</c:v>
                </c:pt>
                <c:pt idx="8">
                  <c:v>5221</c:v>
                </c:pt>
                <c:pt idx="9">
                  <c:v>6749</c:v>
                </c:pt>
                <c:pt idx="10">
                  <c:v>2630</c:v>
                </c:pt>
                <c:pt idx="11">
                  <c:v>3670</c:v>
                </c:pt>
                <c:pt idx="12">
                  <c:v>318</c:v>
                </c:pt>
                <c:pt idx="13">
                  <c:v>0</c:v>
                </c:pt>
                <c:pt idx="14">
                  <c:v>274</c:v>
                </c:pt>
                <c:pt idx="16">
                  <c:v>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F-4343-ABDA-934565E6DEE6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aéro'!$K$9:$K$25</c:f>
              <c:numCache>
                <c:formatCode>General</c:formatCode>
                <c:ptCount val="17"/>
                <c:pt idx="0">
                  <c:v>623971</c:v>
                </c:pt>
                <c:pt idx="1">
                  <c:v>141789</c:v>
                </c:pt>
                <c:pt idx="2">
                  <c:v>230824</c:v>
                </c:pt>
                <c:pt idx="3">
                  <c:v>61869</c:v>
                </c:pt>
                <c:pt idx="4">
                  <c:v>36673</c:v>
                </c:pt>
                <c:pt idx="5">
                  <c:v>33850</c:v>
                </c:pt>
                <c:pt idx="6">
                  <c:v>50240</c:v>
                </c:pt>
                <c:pt idx="7">
                  <c:v>8999</c:v>
                </c:pt>
                <c:pt idx="8">
                  <c:v>3791</c:v>
                </c:pt>
                <c:pt idx="9">
                  <c:v>6393</c:v>
                </c:pt>
                <c:pt idx="10">
                  <c:v>3416</c:v>
                </c:pt>
                <c:pt idx="11">
                  <c:v>3203</c:v>
                </c:pt>
                <c:pt idx="12">
                  <c:v>217</c:v>
                </c:pt>
                <c:pt idx="13">
                  <c:v>731</c:v>
                </c:pt>
                <c:pt idx="15">
                  <c:v>6</c:v>
                </c:pt>
                <c:pt idx="16">
                  <c:v>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9F-4343-ABDA-934565E6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037088"/>
        <c:axId val="317038656"/>
      </c:barChart>
      <c:catAx>
        <c:axId val="317037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1703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7038656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PASSAGERS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17037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381000</xdr:colOff>
          <xdr:row>30</xdr:row>
          <xdr:rowOff>0</xdr:rowOff>
        </xdr:from>
        <xdr:to>
          <xdr:col>3</xdr:col>
          <xdr:colOff>504825</xdr:colOff>
          <xdr:row>30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76200</xdr:colOff>
      <xdr:row>30</xdr:row>
      <xdr:rowOff>0</xdr:rowOff>
    </xdr:from>
    <xdr:to>
      <xdr:col>3</xdr:col>
      <xdr:colOff>504825</xdr:colOff>
      <xdr:row>30</xdr:row>
      <xdr:rowOff>0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848475"/>
          <a:ext cx="428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333375</xdr:colOff>
      <xdr:row>30</xdr:row>
      <xdr:rowOff>0</xdr:rowOff>
    </xdr:from>
    <xdr:to>
      <xdr:col>3</xdr:col>
      <xdr:colOff>504825</xdr:colOff>
      <xdr:row>30</xdr:row>
      <xdr:rowOff>0</xdr:rowOff>
    </xdr:to>
    <xdr:pic>
      <xdr:nvPicPr>
        <xdr:cNvPr id="11" name="Picture 1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333375</xdr:colOff>
      <xdr:row>30</xdr:row>
      <xdr:rowOff>0</xdr:rowOff>
    </xdr:from>
    <xdr:to>
      <xdr:col>3</xdr:col>
      <xdr:colOff>504825</xdr:colOff>
      <xdr:row>30</xdr:row>
      <xdr:rowOff>0</xdr:rowOff>
    </xdr:to>
    <xdr:pic>
      <xdr:nvPicPr>
        <xdr:cNvPr id="12" name="Picture 1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pic>
      <xdr:nvPicPr>
        <xdr:cNvPr id="13" name="Picture 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84847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981075</xdr:colOff>
      <xdr:row>30</xdr:row>
      <xdr:rowOff>0</xdr:rowOff>
    </xdr:from>
    <xdr:to>
      <xdr:col>14</xdr:col>
      <xdr:colOff>333375</xdr:colOff>
      <xdr:row>30</xdr:row>
      <xdr:rowOff>0</xdr:rowOff>
    </xdr:to>
    <xdr:graphicFrame macro="">
      <xdr:nvGraphicFramePr>
        <xdr:cNvPr id="14" name="Graphique 2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30</xdr:row>
      <xdr:rowOff>0</xdr:rowOff>
    </xdr:from>
    <xdr:to>
      <xdr:col>14</xdr:col>
      <xdr:colOff>314325</xdr:colOff>
      <xdr:row>30</xdr:row>
      <xdr:rowOff>0</xdr:rowOff>
    </xdr:to>
    <xdr:graphicFrame macro="">
      <xdr:nvGraphicFramePr>
        <xdr:cNvPr id="15" name="Graphique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05F4~1.SAB\LOCALS~1\Temp\Rar$DI01.812\cumul%20juillet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au de bord par aéro"/>
      <sheetName val="trafic global par aer"/>
    </sheetNames>
    <sheetDataSet>
      <sheetData sheetId="0">
        <row r="7">
          <cell r="B7" t="str">
            <v>JUILLET</v>
          </cell>
          <cell r="C7" t="str">
            <v>JUILLET</v>
          </cell>
        </row>
        <row r="8">
          <cell r="B8">
            <v>2009</v>
          </cell>
          <cell r="C8">
            <v>2008</v>
          </cell>
        </row>
        <row r="9">
          <cell r="A9" t="str">
            <v xml:space="preserve">MED V      </v>
          </cell>
          <cell r="B9">
            <v>6433</v>
          </cell>
          <cell r="C9">
            <v>6367</v>
          </cell>
          <cell r="J9">
            <v>666213</v>
          </cell>
          <cell r="K9">
            <v>623971</v>
          </cell>
        </row>
        <row r="10">
          <cell r="A10" t="str">
            <v xml:space="preserve">AGADIR     </v>
          </cell>
          <cell r="B10">
            <v>1120</v>
          </cell>
          <cell r="C10">
            <v>1146</v>
          </cell>
          <cell r="J10">
            <v>136694</v>
          </cell>
          <cell r="K10">
            <v>141789</v>
          </cell>
        </row>
        <row r="11">
          <cell r="A11" t="str">
            <v xml:space="preserve">MARRAKECH  </v>
          </cell>
          <cell r="B11">
            <v>2009</v>
          </cell>
          <cell r="C11">
            <v>2068</v>
          </cell>
          <cell r="J11">
            <v>219397</v>
          </cell>
          <cell r="K11">
            <v>230824</v>
          </cell>
        </row>
        <row r="12">
          <cell r="A12" t="str">
            <v xml:space="preserve">TANGER     </v>
          </cell>
          <cell r="B12">
            <v>809</v>
          </cell>
          <cell r="C12">
            <v>622</v>
          </cell>
          <cell r="J12">
            <v>80376</v>
          </cell>
          <cell r="K12">
            <v>61869</v>
          </cell>
        </row>
        <row r="13">
          <cell r="A13" t="str">
            <v xml:space="preserve">RABAT-SALE </v>
          </cell>
          <cell r="B13">
            <v>359</v>
          </cell>
          <cell r="C13">
            <v>399</v>
          </cell>
          <cell r="J13">
            <v>39391</v>
          </cell>
          <cell r="K13">
            <v>36673</v>
          </cell>
        </row>
        <row r="14">
          <cell r="A14" t="str">
            <v xml:space="preserve">FES-SAISS  </v>
          </cell>
          <cell r="B14">
            <v>498</v>
          </cell>
          <cell r="C14">
            <v>412</v>
          </cell>
          <cell r="J14">
            <v>48434</v>
          </cell>
          <cell r="K14">
            <v>33850</v>
          </cell>
        </row>
        <row r="15">
          <cell r="A15" t="str">
            <v xml:space="preserve">OUJDA      </v>
          </cell>
          <cell r="B15">
            <v>592</v>
          </cell>
          <cell r="C15">
            <v>471</v>
          </cell>
          <cell r="J15">
            <v>61291</v>
          </cell>
          <cell r="K15">
            <v>50240</v>
          </cell>
        </row>
        <row r="16">
          <cell r="A16" t="str">
            <v xml:space="preserve">LAAYOUNE   </v>
          </cell>
          <cell r="B16">
            <v>218</v>
          </cell>
          <cell r="C16">
            <v>258</v>
          </cell>
          <cell r="J16">
            <v>8807</v>
          </cell>
          <cell r="K16">
            <v>8999</v>
          </cell>
        </row>
        <row r="17">
          <cell r="A17" t="str">
            <v xml:space="preserve">OUARZAZATE </v>
          </cell>
          <cell r="B17">
            <v>142</v>
          </cell>
          <cell r="C17">
            <v>120</v>
          </cell>
          <cell r="J17">
            <v>5221</v>
          </cell>
          <cell r="K17">
            <v>3791</v>
          </cell>
        </row>
        <row r="18">
          <cell r="A18" t="str">
            <v xml:space="preserve">AL-HOCEIMA </v>
          </cell>
          <cell r="B18">
            <v>94</v>
          </cell>
          <cell r="C18">
            <v>88</v>
          </cell>
          <cell r="J18">
            <v>6749</v>
          </cell>
          <cell r="K18">
            <v>6393</v>
          </cell>
        </row>
        <row r="19">
          <cell r="A19" t="str">
            <v xml:space="preserve">TETOUAN    </v>
          </cell>
          <cell r="B19">
            <v>32</v>
          </cell>
          <cell r="C19">
            <v>30</v>
          </cell>
          <cell r="J19">
            <v>2630</v>
          </cell>
          <cell r="K19">
            <v>3416</v>
          </cell>
        </row>
        <row r="20">
          <cell r="A20" t="str">
            <v xml:space="preserve">DAKHLA     </v>
          </cell>
          <cell r="B20">
            <v>60</v>
          </cell>
          <cell r="C20">
            <v>74</v>
          </cell>
          <cell r="J20">
            <v>3670</v>
          </cell>
          <cell r="K20">
            <v>3203</v>
          </cell>
        </row>
        <row r="21">
          <cell r="A21" t="str">
            <v xml:space="preserve">ERRACHIDIA </v>
          </cell>
          <cell r="B21">
            <v>16</v>
          </cell>
          <cell r="C21">
            <v>16</v>
          </cell>
          <cell r="J21">
            <v>318</v>
          </cell>
          <cell r="K21">
            <v>217</v>
          </cell>
        </row>
        <row r="22">
          <cell r="A22" t="str">
            <v xml:space="preserve">TAN-TAN    </v>
          </cell>
          <cell r="B22">
            <v>0</v>
          </cell>
          <cell r="C22">
            <v>26</v>
          </cell>
          <cell r="J22">
            <v>0</v>
          </cell>
          <cell r="K22">
            <v>731</v>
          </cell>
        </row>
        <row r="23">
          <cell r="A23" t="str">
            <v>GUELMIM</v>
          </cell>
          <cell r="B23">
            <v>16</v>
          </cell>
          <cell r="J23">
            <v>274</v>
          </cell>
        </row>
        <row r="24">
          <cell r="A24" t="str">
            <v xml:space="preserve">BENSLIMANE </v>
          </cell>
          <cell r="C24">
            <v>2</v>
          </cell>
          <cell r="K24">
            <v>6</v>
          </cell>
        </row>
        <row r="25">
          <cell r="A25" t="str">
            <v xml:space="preserve">ESSAOUIRA  </v>
          </cell>
          <cell r="B25">
            <v>70</v>
          </cell>
          <cell r="C25">
            <v>70</v>
          </cell>
          <cell r="J25">
            <v>2754</v>
          </cell>
          <cell r="K25">
            <v>2727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zoomScale="70" zoomScaleNormal="70" workbookViewId="0">
      <selection activeCell="L32" sqref="L32"/>
    </sheetView>
  </sheetViews>
  <sheetFormatPr baseColWidth="10" defaultColWidth="20.7109375" defaultRowHeight="15" x14ac:dyDescent="0.2"/>
  <cols>
    <col min="1" max="1" width="21.42578125" style="8" customWidth="1"/>
    <col min="2" max="2" width="13.140625" style="8" customWidth="1"/>
    <col min="3" max="3" width="11.7109375" style="8" customWidth="1"/>
    <col min="4" max="4" width="14.7109375" style="8" customWidth="1"/>
    <col min="5" max="5" width="15" style="8" customWidth="1"/>
    <col min="6" max="6" width="13" style="8" customWidth="1"/>
    <col min="7" max="7" width="14.85546875" style="9" customWidth="1"/>
    <col min="8" max="9" width="14.5703125" style="8" customWidth="1"/>
    <col min="10" max="10" width="17.140625" style="8" customWidth="1"/>
    <col min="11" max="11" width="15.7109375" style="8" customWidth="1"/>
    <col min="12" max="12" width="17.140625" style="8" customWidth="1"/>
    <col min="13" max="13" width="14" style="8" customWidth="1"/>
    <col min="14" max="14" width="13.28515625" style="9" customWidth="1"/>
    <col min="15" max="15" width="12.28515625" style="8" customWidth="1"/>
    <col min="16" max="16" width="17.140625" style="8" customWidth="1"/>
    <col min="17" max="17" width="11.7109375" style="8" customWidth="1"/>
    <col min="18" max="18" width="13.85546875" style="9" customWidth="1"/>
    <col min="19" max="19" width="15.140625" style="8" customWidth="1"/>
    <col min="20" max="16384" width="20.7109375" style="8"/>
  </cols>
  <sheetData>
    <row r="1" spans="1:19" ht="15.75" x14ac:dyDescent="0.25">
      <c r="A1" s="1"/>
      <c r="B1" s="2"/>
      <c r="C1" s="3"/>
      <c r="D1" s="3"/>
      <c r="E1" s="4"/>
      <c r="F1" s="4"/>
      <c r="G1" s="5"/>
      <c r="H1" s="6"/>
      <c r="I1" s="6"/>
      <c r="J1" s="6"/>
      <c r="K1" s="6"/>
      <c r="L1" s="6"/>
      <c r="M1" s="6"/>
      <c r="N1" s="7"/>
      <c r="O1" s="6"/>
      <c r="P1" s="6"/>
    </row>
    <row r="2" spans="1:19" ht="15.75" x14ac:dyDescent="0.25">
      <c r="A2" s="1"/>
      <c r="B2" s="2"/>
      <c r="C2" s="3"/>
      <c r="D2" s="3"/>
      <c r="E2" s="4"/>
      <c r="F2" s="4"/>
      <c r="G2" s="5"/>
      <c r="H2" s="6"/>
      <c r="I2" s="6"/>
      <c r="J2" s="6"/>
      <c r="K2" s="6"/>
      <c r="L2" s="6"/>
      <c r="M2" s="6"/>
      <c r="N2" s="7"/>
      <c r="O2" s="6"/>
      <c r="P2" s="6"/>
    </row>
    <row r="3" spans="1:19" ht="15.75" x14ac:dyDescent="0.25">
      <c r="A3" s="62"/>
      <c r="B3" s="62"/>
      <c r="C3" s="62"/>
      <c r="D3" s="3"/>
      <c r="E3" s="4"/>
      <c r="F3" s="4"/>
      <c r="G3" s="5"/>
      <c r="H3" s="6"/>
      <c r="I3" s="6"/>
      <c r="J3" s="6"/>
      <c r="K3" s="6"/>
      <c r="L3" s="6"/>
      <c r="M3" s="6"/>
      <c r="N3" s="7"/>
      <c r="O3" s="6"/>
      <c r="P3" s="6"/>
    </row>
    <row r="4" spans="1:19" ht="15.75" x14ac:dyDescent="0.25">
      <c r="A4" s="64" t="s">
        <v>33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</row>
    <row r="5" spans="1:19" ht="15.75" x14ac:dyDescent="0.25">
      <c r="A5" s="64" t="s">
        <v>56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</row>
    <row r="6" spans="1:19" ht="16.5" thickBot="1" x14ac:dyDescent="0.3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</row>
    <row r="7" spans="1:19" ht="16.5" thickBot="1" x14ac:dyDescent="0.3">
      <c r="A7" s="63" t="s">
        <v>0</v>
      </c>
      <c r="B7" s="66" t="s">
        <v>2</v>
      </c>
      <c r="C7" s="66"/>
      <c r="D7" s="66"/>
      <c r="E7" s="66"/>
      <c r="F7" s="66"/>
      <c r="G7" s="66"/>
      <c r="H7" s="66" t="s">
        <v>1</v>
      </c>
      <c r="I7" s="66"/>
      <c r="J7" s="66"/>
      <c r="K7" s="66"/>
      <c r="L7" s="66"/>
      <c r="M7" s="66"/>
      <c r="N7" s="66" t="s">
        <v>3</v>
      </c>
      <c r="O7" s="66"/>
      <c r="P7" s="66"/>
      <c r="Q7" s="66"/>
      <c r="R7" s="66"/>
      <c r="S7" s="66"/>
    </row>
    <row r="8" spans="1:19" s="10" customFormat="1" ht="16.5" customHeight="1" thickBot="1" x14ac:dyDescent="0.3">
      <c r="A8" s="63"/>
      <c r="B8" s="58" t="s">
        <v>57</v>
      </c>
      <c r="C8" s="59"/>
      <c r="D8" s="60" t="s">
        <v>34</v>
      </c>
      <c r="E8" s="58" t="s">
        <v>5</v>
      </c>
      <c r="F8" s="59"/>
      <c r="G8" s="60" t="s">
        <v>35</v>
      </c>
      <c r="H8" s="58" t="s">
        <v>57</v>
      </c>
      <c r="I8" s="59"/>
      <c r="J8" s="60" t="s">
        <v>34</v>
      </c>
      <c r="K8" s="58" t="s">
        <v>5</v>
      </c>
      <c r="L8" s="59"/>
      <c r="M8" s="60" t="s">
        <v>35</v>
      </c>
      <c r="N8" s="58" t="s">
        <v>57</v>
      </c>
      <c r="O8" s="59"/>
      <c r="P8" s="60" t="s">
        <v>34</v>
      </c>
      <c r="Q8" s="58" t="s">
        <v>5</v>
      </c>
      <c r="R8" s="59"/>
      <c r="S8" s="60" t="s">
        <v>35</v>
      </c>
    </row>
    <row r="9" spans="1:19" ht="31.5" customHeight="1" thickBot="1" x14ac:dyDescent="0.3">
      <c r="A9" s="63"/>
      <c r="B9" s="11">
        <v>2025</v>
      </c>
      <c r="C9" s="11">
        <v>2024</v>
      </c>
      <c r="D9" s="61"/>
      <c r="E9" s="12">
        <v>45931</v>
      </c>
      <c r="F9" s="12">
        <v>45566</v>
      </c>
      <c r="G9" s="61"/>
      <c r="H9" s="53">
        <v>2025</v>
      </c>
      <c r="I9" s="53">
        <v>2024</v>
      </c>
      <c r="J9" s="61"/>
      <c r="K9" s="12">
        <v>45931</v>
      </c>
      <c r="L9" s="12">
        <v>45566</v>
      </c>
      <c r="M9" s="61"/>
      <c r="N9" s="53">
        <v>2025</v>
      </c>
      <c r="O9" s="53">
        <v>2024</v>
      </c>
      <c r="P9" s="61"/>
      <c r="Q9" s="12">
        <v>45931</v>
      </c>
      <c r="R9" s="12">
        <v>45566</v>
      </c>
      <c r="S9" s="61"/>
    </row>
    <row r="10" spans="1:19" ht="16.5" thickBot="1" x14ac:dyDescent="0.3">
      <c r="A10" s="21" t="s">
        <v>37</v>
      </c>
      <c r="B10" s="14">
        <v>987925</v>
      </c>
      <c r="C10" s="14">
        <v>887623</v>
      </c>
      <c r="D10" s="15">
        <f t="shared" ref="D10:D29" si="0">(B10-C10)/C10</f>
        <v>0.11300067708925975</v>
      </c>
      <c r="E10" s="16">
        <v>9515960</v>
      </c>
      <c r="F10" s="16">
        <v>8796936</v>
      </c>
      <c r="G10" s="15">
        <f t="shared" ref="G10:G25" si="1">(E10-F10)/F10</f>
        <v>8.1735731622919611E-2</v>
      </c>
      <c r="H10" s="17">
        <v>7551</v>
      </c>
      <c r="I10" s="17">
        <v>7078</v>
      </c>
      <c r="J10" s="15">
        <f t="shared" ref="J10:J25" si="2">(H10-I10)/I10</f>
        <v>6.6826787228030524E-2</v>
      </c>
      <c r="K10" s="17">
        <v>73680</v>
      </c>
      <c r="L10" s="17">
        <v>70338</v>
      </c>
      <c r="M10" s="15">
        <f t="shared" ref="M10:M25" si="3">(K10-L10)/L10</f>
        <v>4.7513435127527086E-2</v>
      </c>
      <c r="N10" s="18">
        <v>7869.1390000000001</v>
      </c>
      <c r="O10" s="18">
        <v>8072.8399999999983</v>
      </c>
      <c r="P10" s="15">
        <f t="shared" ref="P10:P28" si="4">(N10-O10)/O10</f>
        <v>-2.5232879630959892E-2</v>
      </c>
      <c r="Q10" s="19">
        <v>76338.928000000116</v>
      </c>
      <c r="R10" s="19">
        <v>72307.181999999899</v>
      </c>
      <c r="S10" s="15">
        <f t="shared" ref="S10:S28" si="5">(Q10-R10)/R10</f>
        <v>5.575858287493797E-2</v>
      </c>
    </row>
    <row r="11" spans="1:19" ht="16.5" thickBot="1" x14ac:dyDescent="0.3">
      <c r="A11" s="21" t="s">
        <v>36</v>
      </c>
      <c r="B11" s="14">
        <v>968233</v>
      </c>
      <c r="C11" s="14">
        <v>893926</v>
      </c>
      <c r="D11" s="15">
        <f t="shared" si="0"/>
        <v>8.3124330201828786E-2</v>
      </c>
      <c r="E11" s="16">
        <v>8351813</v>
      </c>
      <c r="F11" s="16">
        <v>7619405</v>
      </c>
      <c r="G11" s="15">
        <f t="shared" si="1"/>
        <v>9.612404118169332E-2</v>
      </c>
      <c r="H11" s="17">
        <v>6084</v>
      </c>
      <c r="I11" s="17">
        <v>5589</v>
      </c>
      <c r="J11" s="15">
        <f t="shared" si="2"/>
        <v>8.8566827697262485E-2</v>
      </c>
      <c r="K11" s="17">
        <v>53647</v>
      </c>
      <c r="L11" s="17">
        <v>49326</v>
      </c>
      <c r="M11" s="15">
        <f t="shared" si="3"/>
        <v>8.7600859587235944E-2</v>
      </c>
      <c r="N11" s="18">
        <v>33.526999999999994</v>
      </c>
      <c r="O11" s="18">
        <v>15.163999999999998</v>
      </c>
      <c r="P11" s="15">
        <f t="shared" si="4"/>
        <v>1.2109601688208915</v>
      </c>
      <c r="Q11" s="19">
        <v>218.83400000000006</v>
      </c>
      <c r="R11" s="19">
        <v>114.869</v>
      </c>
      <c r="S11" s="15">
        <f t="shared" si="5"/>
        <v>0.90507447614238878</v>
      </c>
    </row>
    <row r="12" spans="1:19" ht="16.5" thickBot="1" x14ac:dyDescent="0.3">
      <c r="A12" s="21" t="s">
        <v>38</v>
      </c>
      <c r="B12" s="14">
        <v>306193</v>
      </c>
      <c r="C12" s="14">
        <v>283070</v>
      </c>
      <c r="D12" s="15">
        <f t="shared" si="0"/>
        <v>8.1686508637439509E-2</v>
      </c>
      <c r="E12" s="16">
        <v>2878882</v>
      </c>
      <c r="F12" s="16">
        <v>2565739</v>
      </c>
      <c r="G12" s="15">
        <f t="shared" si="1"/>
        <v>0.12204787782389401</v>
      </c>
      <c r="H12" s="17">
        <v>2104</v>
      </c>
      <c r="I12" s="17">
        <v>1933</v>
      </c>
      <c r="J12" s="15">
        <f t="shared" si="2"/>
        <v>8.8463528194516292E-2</v>
      </c>
      <c r="K12" s="17">
        <v>19699</v>
      </c>
      <c r="L12" s="17">
        <v>17640</v>
      </c>
      <c r="M12" s="15">
        <f t="shared" si="3"/>
        <v>0.1167233560090703</v>
      </c>
      <c r="N12" s="18">
        <v>24.756000000000004</v>
      </c>
      <c r="O12" s="18">
        <v>19.61</v>
      </c>
      <c r="P12" s="15">
        <f t="shared" si="4"/>
        <v>0.26241713411524753</v>
      </c>
      <c r="Q12" s="19">
        <v>195.79400000000004</v>
      </c>
      <c r="R12" s="19">
        <v>164.66000000000003</v>
      </c>
      <c r="S12" s="15">
        <f t="shared" si="5"/>
        <v>0.18908052957609625</v>
      </c>
    </row>
    <row r="13" spans="1:19" ht="16.5" thickBot="1" x14ac:dyDescent="0.3">
      <c r="A13" s="21" t="s">
        <v>39</v>
      </c>
      <c r="B13" s="14">
        <v>244522</v>
      </c>
      <c r="C13" s="14">
        <v>220727</v>
      </c>
      <c r="D13" s="15">
        <f t="shared" si="0"/>
        <v>0.10780285148622507</v>
      </c>
      <c r="E13" s="16">
        <v>2385927</v>
      </c>
      <c r="F13" s="16">
        <v>2023561</v>
      </c>
      <c r="G13" s="15">
        <f t="shared" si="1"/>
        <v>0.17907342551077038</v>
      </c>
      <c r="H13" s="17">
        <v>1711</v>
      </c>
      <c r="I13" s="17">
        <v>1757</v>
      </c>
      <c r="J13" s="15">
        <f t="shared" si="2"/>
        <v>-2.618099032441662E-2</v>
      </c>
      <c r="K13" s="17">
        <v>17752</v>
      </c>
      <c r="L13" s="17">
        <v>15885</v>
      </c>
      <c r="M13" s="15">
        <f t="shared" si="3"/>
        <v>0.11753226314132829</v>
      </c>
      <c r="N13" s="18">
        <v>211.05500000000001</v>
      </c>
      <c r="O13" s="18">
        <v>736.20900000000006</v>
      </c>
      <c r="P13" s="15">
        <f t="shared" si="4"/>
        <v>-0.71332189636366838</v>
      </c>
      <c r="Q13" s="19">
        <v>3241.219000000001</v>
      </c>
      <c r="R13" s="19">
        <v>3249.7190000000005</v>
      </c>
      <c r="S13" s="15">
        <f t="shared" si="5"/>
        <v>-2.6156107651152433E-3</v>
      </c>
    </row>
    <row r="14" spans="1:19" ht="16.5" thickBot="1" x14ac:dyDescent="0.3">
      <c r="A14" s="21" t="s">
        <v>40</v>
      </c>
      <c r="B14" s="14">
        <v>183019</v>
      </c>
      <c r="C14" s="14">
        <v>157849</v>
      </c>
      <c r="D14" s="15">
        <f t="shared" si="0"/>
        <v>0.15945618914278836</v>
      </c>
      <c r="E14" s="16">
        <v>1786967</v>
      </c>
      <c r="F14" s="16">
        <v>1391444</v>
      </c>
      <c r="G14" s="15">
        <f t="shared" si="1"/>
        <v>0.28425362429246165</v>
      </c>
      <c r="H14" s="17">
        <v>1294</v>
      </c>
      <c r="I14" s="17">
        <v>1100</v>
      </c>
      <c r="J14" s="15">
        <f t="shared" si="2"/>
        <v>0.17636363636363636</v>
      </c>
      <c r="K14" s="17">
        <v>12563</v>
      </c>
      <c r="L14" s="17">
        <v>9794</v>
      </c>
      <c r="M14" s="15">
        <f t="shared" si="3"/>
        <v>0.2827241168062079</v>
      </c>
      <c r="N14" s="18">
        <v>238.13499999999996</v>
      </c>
      <c r="O14" s="18">
        <v>198.08600000000001</v>
      </c>
      <c r="P14" s="15">
        <f t="shared" si="4"/>
        <v>0.20217986127237639</v>
      </c>
      <c r="Q14" s="19">
        <v>1189.6170000000004</v>
      </c>
      <c r="R14" s="19">
        <v>815.41900000000021</v>
      </c>
      <c r="S14" s="15">
        <f t="shared" si="5"/>
        <v>0.45890272363042817</v>
      </c>
    </row>
    <row r="15" spans="1:19" ht="16.5" thickBot="1" x14ac:dyDescent="0.3">
      <c r="A15" s="21" t="s">
        <v>41</v>
      </c>
      <c r="B15" s="14">
        <v>176871</v>
      </c>
      <c r="C15" s="14">
        <v>175993</v>
      </c>
      <c r="D15" s="15">
        <f t="shared" si="0"/>
        <v>4.9888347832016044E-3</v>
      </c>
      <c r="E15" s="16">
        <v>1622822</v>
      </c>
      <c r="F15" s="16">
        <v>1662999</v>
      </c>
      <c r="G15" s="15">
        <f t="shared" si="1"/>
        <v>-2.41593650988365E-2</v>
      </c>
      <c r="H15" s="17">
        <v>1143</v>
      </c>
      <c r="I15" s="17">
        <v>1151</v>
      </c>
      <c r="J15" s="15">
        <f t="shared" si="2"/>
        <v>-6.9504778453518675E-3</v>
      </c>
      <c r="K15" s="17">
        <v>10937</v>
      </c>
      <c r="L15" s="17">
        <v>11518</v>
      </c>
      <c r="M15" s="15">
        <f t="shared" si="3"/>
        <v>-5.0442785205764888E-2</v>
      </c>
      <c r="N15" s="18">
        <v>18.391999999999999</v>
      </c>
      <c r="O15" s="18">
        <v>8.8320000000000007</v>
      </c>
      <c r="P15" s="15">
        <f t="shared" si="4"/>
        <v>1.0824275362318838</v>
      </c>
      <c r="Q15" s="19">
        <v>113.79400000000003</v>
      </c>
      <c r="R15" s="19">
        <v>88.775999999999939</v>
      </c>
      <c r="S15" s="15">
        <f t="shared" si="5"/>
        <v>0.28181039920699402</v>
      </c>
    </row>
    <row r="16" spans="1:19" ht="16.5" thickBot="1" x14ac:dyDescent="0.3">
      <c r="A16" s="21" t="s">
        <v>43</v>
      </c>
      <c r="B16" s="14">
        <v>110034</v>
      </c>
      <c r="C16" s="14">
        <v>86772</v>
      </c>
      <c r="D16" s="15">
        <f t="shared" si="0"/>
        <v>0.26808186972756187</v>
      </c>
      <c r="E16" s="16">
        <v>1057333</v>
      </c>
      <c r="F16" s="16">
        <v>902460</v>
      </c>
      <c r="G16" s="15">
        <f t="shared" si="1"/>
        <v>0.17161203820667953</v>
      </c>
      <c r="H16" s="17">
        <v>752</v>
      </c>
      <c r="I16" s="17">
        <v>588</v>
      </c>
      <c r="J16" s="15">
        <f t="shared" si="2"/>
        <v>0.27891156462585032</v>
      </c>
      <c r="K16" s="17">
        <v>7687</v>
      </c>
      <c r="L16" s="17">
        <v>6751</v>
      </c>
      <c r="M16" s="15">
        <f t="shared" si="3"/>
        <v>0.13864612649977781</v>
      </c>
      <c r="N16" s="18">
        <v>12.575999999999999</v>
      </c>
      <c r="O16" s="18">
        <v>0</v>
      </c>
      <c r="P16" s="15"/>
      <c r="Q16" s="19">
        <v>35.583999999999989</v>
      </c>
      <c r="R16" s="19">
        <v>15.657</v>
      </c>
      <c r="S16" s="15">
        <f t="shared" si="5"/>
        <v>1.2727214664367368</v>
      </c>
    </row>
    <row r="17" spans="1:19" ht="16.5" thickBot="1" x14ac:dyDescent="0.3">
      <c r="A17" s="21" t="s">
        <v>42</v>
      </c>
      <c r="B17" s="14">
        <v>97006</v>
      </c>
      <c r="C17" s="14">
        <v>91152</v>
      </c>
      <c r="D17" s="15">
        <f t="shared" si="0"/>
        <v>6.4222397753203445E-2</v>
      </c>
      <c r="E17" s="16">
        <v>1010012</v>
      </c>
      <c r="F17" s="16">
        <v>903670</v>
      </c>
      <c r="G17" s="15">
        <f t="shared" si="1"/>
        <v>0.11767791339758983</v>
      </c>
      <c r="H17" s="17">
        <v>725</v>
      </c>
      <c r="I17" s="17">
        <v>654</v>
      </c>
      <c r="J17" s="15">
        <f t="shared" si="2"/>
        <v>0.10856269113149847</v>
      </c>
      <c r="K17" s="17">
        <v>7495</v>
      </c>
      <c r="L17" s="17">
        <v>6854</v>
      </c>
      <c r="M17" s="15">
        <f t="shared" si="3"/>
        <v>9.3522030930843297E-2</v>
      </c>
      <c r="N17" s="18">
        <v>14.413</v>
      </c>
      <c r="O17" s="18">
        <v>5.2140000000000004</v>
      </c>
      <c r="P17" s="15">
        <f t="shared" si="4"/>
        <v>1.7642884541618717</v>
      </c>
      <c r="Q17" s="19">
        <v>147.27300000000002</v>
      </c>
      <c r="R17" s="19">
        <v>65.266999999999996</v>
      </c>
      <c r="S17" s="15">
        <f t="shared" si="5"/>
        <v>1.2564695788070546</v>
      </c>
    </row>
    <row r="18" spans="1:19" ht="16.5" thickBot="1" x14ac:dyDescent="0.3">
      <c r="A18" s="13" t="s">
        <v>44</v>
      </c>
      <c r="B18" s="14">
        <v>32013</v>
      </c>
      <c r="C18" s="14">
        <v>31658</v>
      </c>
      <c r="D18" s="15">
        <f t="shared" si="0"/>
        <v>1.1213595299766252E-2</v>
      </c>
      <c r="E18" s="16">
        <v>336935</v>
      </c>
      <c r="F18" s="16">
        <v>292979</v>
      </c>
      <c r="G18" s="15">
        <f t="shared" si="1"/>
        <v>0.15003123090733467</v>
      </c>
      <c r="H18" s="17">
        <v>248</v>
      </c>
      <c r="I18" s="17">
        <v>264</v>
      </c>
      <c r="J18" s="15">
        <f t="shared" si="2"/>
        <v>-6.0606060606060608E-2</v>
      </c>
      <c r="K18" s="17">
        <v>2619</v>
      </c>
      <c r="L18" s="14">
        <v>2455</v>
      </c>
      <c r="M18" s="15">
        <f t="shared" si="3"/>
        <v>6.6802443991853366E-2</v>
      </c>
      <c r="N18" s="18">
        <v>0.33899999999999997</v>
      </c>
      <c r="O18" s="18">
        <v>0.83600000000000008</v>
      </c>
      <c r="P18" s="15">
        <f t="shared" si="4"/>
        <v>-0.59449760765550241</v>
      </c>
      <c r="Q18" s="19">
        <v>3.423</v>
      </c>
      <c r="R18" s="20">
        <v>1.544</v>
      </c>
      <c r="S18" s="15">
        <f t="shared" si="5"/>
        <v>1.2169689119170983</v>
      </c>
    </row>
    <row r="19" spans="1:19" ht="16.5" thickBot="1" x14ac:dyDescent="0.3">
      <c r="A19" s="13" t="s">
        <v>45</v>
      </c>
      <c r="B19" s="14">
        <v>31912</v>
      </c>
      <c r="C19" s="14">
        <v>28988</v>
      </c>
      <c r="D19" s="15">
        <f t="shared" si="0"/>
        <v>0.10086932523802954</v>
      </c>
      <c r="E19" s="16">
        <v>286698</v>
      </c>
      <c r="F19" s="16">
        <v>257938</v>
      </c>
      <c r="G19" s="15">
        <f t="shared" si="1"/>
        <v>0.1114996627096434</v>
      </c>
      <c r="H19" s="17">
        <v>286</v>
      </c>
      <c r="I19" s="17">
        <v>230</v>
      </c>
      <c r="J19" s="15">
        <f t="shared" si="2"/>
        <v>0.24347826086956523</v>
      </c>
      <c r="K19" s="17">
        <v>2569</v>
      </c>
      <c r="L19" s="14">
        <v>2129</v>
      </c>
      <c r="M19" s="15">
        <f t="shared" si="3"/>
        <v>0.20666979802724283</v>
      </c>
      <c r="N19" s="18">
        <v>2.9539999999999997</v>
      </c>
      <c r="O19" s="18">
        <v>3.8639999999999999</v>
      </c>
      <c r="P19" s="15">
        <f t="shared" si="4"/>
        <v>-0.23550724637681164</v>
      </c>
      <c r="Q19" s="19">
        <v>84.548999999999978</v>
      </c>
      <c r="R19" s="20">
        <v>28.524000000000004</v>
      </c>
      <c r="S19" s="15">
        <f t="shared" si="5"/>
        <v>1.964135464871686</v>
      </c>
    </row>
    <row r="20" spans="1:19" s="22" customFormat="1" ht="16.5" thickBot="1" x14ac:dyDescent="0.3">
      <c r="A20" s="21" t="s">
        <v>47</v>
      </c>
      <c r="B20" s="14">
        <v>30898</v>
      </c>
      <c r="C20" s="14">
        <v>19124</v>
      </c>
      <c r="D20" s="15">
        <f t="shared" si="0"/>
        <v>0.61566617862371886</v>
      </c>
      <c r="E20" s="16">
        <v>266455</v>
      </c>
      <c r="F20" s="16">
        <v>191016</v>
      </c>
      <c r="G20" s="15">
        <f t="shared" si="1"/>
        <v>0.39493550278510703</v>
      </c>
      <c r="H20" s="17">
        <v>220</v>
      </c>
      <c r="I20" s="17">
        <v>141</v>
      </c>
      <c r="J20" s="15">
        <f t="shared" si="2"/>
        <v>0.56028368794326244</v>
      </c>
      <c r="K20" s="17">
        <v>1927</v>
      </c>
      <c r="L20" s="17">
        <v>1444</v>
      </c>
      <c r="M20" s="15">
        <f t="shared" si="3"/>
        <v>0.33448753462603881</v>
      </c>
      <c r="N20" s="18">
        <v>0</v>
      </c>
      <c r="O20" s="18">
        <v>0</v>
      </c>
      <c r="P20" s="15"/>
      <c r="Q20" s="19">
        <v>0.157</v>
      </c>
      <c r="R20" s="19">
        <v>0</v>
      </c>
      <c r="S20" s="15"/>
    </row>
    <row r="21" spans="1:19" ht="16.5" thickBot="1" x14ac:dyDescent="0.3">
      <c r="A21" s="13" t="s">
        <v>46</v>
      </c>
      <c r="B21" s="14">
        <v>29429</v>
      </c>
      <c r="C21" s="14">
        <v>24620</v>
      </c>
      <c r="D21" s="15">
        <f t="shared" si="0"/>
        <v>0.19532900081234769</v>
      </c>
      <c r="E21" s="16">
        <v>256375</v>
      </c>
      <c r="F21" s="16">
        <v>231907</v>
      </c>
      <c r="G21" s="15">
        <f t="shared" si="1"/>
        <v>0.10550781132091744</v>
      </c>
      <c r="H21" s="17">
        <v>288</v>
      </c>
      <c r="I21" s="17">
        <v>230</v>
      </c>
      <c r="J21" s="15">
        <f t="shared" si="2"/>
        <v>0.25217391304347825</v>
      </c>
      <c r="K21" s="17">
        <v>2337</v>
      </c>
      <c r="L21" s="17">
        <v>2054</v>
      </c>
      <c r="M21" s="15">
        <f t="shared" si="3"/>
        <v>0.13777994157740994</v>
      </c>
      <c r="N21" s="18">
        <v>18.144000000000002</v>
      </c>
      <c r="O21" s="18">
        <v>7.9540000000000006</v>
      </c>
      <c r="P21" s="15">
        <f t="shared" si="4"/>
        <v>1.2811164194116169</v>
      </c>
      <c r="Q21" s="19">
        <v>145.89800000000002</v>
      </c>
      <c r="R21" s="19">
        <v>52.26700000000001</v>
      </c>
      <c r="S21" s="15">
        <f t="shared" si="5"/>
        <v>1.7913980140432777</v>
      </c>
    </row>
    <row r="22" spans="1:19" ht="16.5" thickBot="1" x14ac:dyDescent="0.3">
      <c r="A22" s="21" t="s">
        <v>48</v>
      </c>
      <c r="B22" s="14">
        <v>14798</v>
      </c>
      <c r="C22" s="14">
        <v>15169</v>
      </c>
      <c r="D22" s="15">
        <f t="shared" si="0"/>
        <v>-2.4457775726811262E-2</v>
      </c>
      <c r="E22" s="16">
        <v>131475</v>
      </c>
      <c r="F22" s="16">
        <v>137159</v>
      </c>
      <c r="G22" s="15">
        <f t="shared" si="1"/>
        <v>-4.1440955387542923E-2</v>
      </c>
      <c r="H22" s="17">
        <v>148</v>
      </c>
      <c r="I22" s="17">
        <v>153</v>
      </c>
      <c r="J22" s="15">
        <f t="shared" si="2"/>
        <v>-3.2679738562091505E-2</v>
      </c>
      <c r="K22" s="17">
        <v>1401</v>
      </c>
      <c r="L22" s="17">
        <v>1459</v>
      </c>
      <c r="M22" s="15">
        <f t="shared" si="3"/>
        <v>-3.9753255654557916E-2</v>
      </c>
      <c r="N22" s="18"/>
      <c r="O22" s="18"/>
      <c r="P22" s="15"/>
      <c r="Q22" s="19">
        <v>0.05</v>
      </c>
      <c r="R22" s="19">
        <v>0.31400000000000006</v>
      </c>
      <c r="S22" s="15">
        <f t="shared" si="5"/>
        <v>-0.84076433121019112</v>
      </c>
    </row>
    <row r="23" spans="1:19" ht="16.5" thickBot="1" x14ac:dyDescent="0.3">
      <c r="A23" s="21" t="s">
        <v>50</v>
      </c>
      <c r="B23" s="14">
        <v>12284</v>
      </c>
      <c r="C23" s="14">
        <v>9376</v>
      </c>
      <c r="D23" s="15">
        <f t="shared" si="0"/>
        <v>0.31015358361774742</v>
      </c>
      <c r="E23" s="16">
        <v>118730</v>
      </c>
      <c r="F23" s="16">
        <v>101813</v>
      </c>
      <c r="G23" s="15">
        <f t="shared" si="1"/>
        <v>0.16615756337599324</v>
      </c>
      <c r="H23" s="17">
        <v>122</v>
      </c>
      <c r="I23" s="17">
        <v>96</v>
      </c>
      <c r="J23" s="15">
        <f t="shared" si="2"/>
        <v>0.27083333333333331</v>
      </c>
      <c r="K23" s="17">
        <v>1204</v>
      </c>
      <c r="L23" s="17">
        <v>1078</v>
      </c>
      <c r="M23" s="15">
        <f t="shared" si="3"/>
        <v>0.11688311688311688</v>
      </c>
      <c r="N23" s="18">
        <v>0.124</v>
      </c>
      <c r="O23" s="18"/>
      <c r="P23" s="15"/>
      <c r="Q23" s="19">
        <v>0.42900000000000005</v>
      </c>
      <c r="R23" s="19">
        <v>0.53600000000000003</v>
      </c>
      <c r="S23" s="15">
        <f t="shared" si="5"/>
        <v>-0.19962686567164176</v>
      </c>
    </row>
    <row r="24" spans="1:19" ht="16.5" thickBot="1" x14ac:dyDescent="0.3">
      <c r="A24" s="21" t="s">
        <v>49</v>
      </c>
      <c r="B24" s="14">
        <v>13493</v>
      </c>
      <c r="C24" s="14">
        <v>10557</v>
      </c>
      <c r="D24" s="15">
        <f t="shared" si="0"/>
        <v>0.2781093113573932</v>
      </c>
      <c r="E24" s="16">
        <v>100268</v>
      </c>
      <c r="F24" s="16">
        <v>77204</v>
      </c>
      <c r="G24" s="15">
        <f t="shared" si="1"/>
        <v>0.29874099787575775</v>
      </c>
      <c r="H24" s="17">
        <v>137</v>
      </c>
      <c r="I24" s="17">
        <v>116</v>
      </c>
      <c r="J24" s="15">
        <f t="shared" si="2"/>
        <v>0.18103448275862069</v>
      </c>
      <c r="K24" s="17">
        <v>1120</v>
      </c>
      <c r="L24" s="17">
        <v>914</v>
      </c>
      <c r="M24" s="15">
        <f t="shared" si="3"/>
        <v>0.22538293216630198</v>
      </c>
      <c r="N24" s="18"/>
      <c r="O24" s="18"/>
      <c r="P24" s="15"/>
      <c r="Q24" s="19"/>
      <c r="R24" s="19">
        <v>3.145</v>
      </c>
      <c r="S24" s="15">
        <f t="shared" si="5"/>
        <v>-1</v>
      </c>
    </row>
    <row r="25" spans="1:19" ht="16.5" thickBot="1" x14ac:dyDescent="0.3">
      <c r="A25" s="21" t="s">
        <v>55</v>
      </c>
      <c r="B25" s="14">
        <v>6114</v>
      </c>
      <c r="C25" s="14">
        <v>5591</v>
      </c>
      <c r="D25" s="15">
        <f t="shared" si="0"/>
        <v>9.3543194419602932E-2</v>
      </c>
      <c r="E25" s="16">
        <v>63331</v>
      </c>
      <c r="F25" s="16">
        <v>30497</v>
      </c>
      <c r="G25" s="15">
        <f t="shared" si="1"/>
        <v>1.0766304882447453</v>
      </c>
      <c r="H25" s="17">
        <v>50</v>
      </c>
      <c r="I25" s="17">
        <v>34</v>
      </c>
      <c r="J25" s="15">
        <f t="shared" si="2"/>
        <v>0.47058823529411764</v>
      </c>
      <c r="K25" s="17">
        <v>472</v>
      </c>
      <c r="L25" s="17">
        <v>202</v>
      </c>
      <c r="M25" s="15">
        <f t="shared" si="3"/>
        <v>1.3366336633663367</v>
      </c>
      <c r="N25" s="18"/>
      <c r="O25" s="18"/>
      <c r="P25" s="15"/>
      <c r="Q25" s="19"/>
      <c r="R25" s="19"/>
      <c r="S25" s="15"/>
    </row>
    <row r="26" spans="1:19" ht="16.5" thickBot="1" x14ac:dyDescent="0.3">
      <c r="A26" s="21" t="s">
        <v>51</v>
      </c>
      <c r="B26" s="14">
        <v>2322</v>
      </c>
      <c r="C26" s="14">
        <v>2211</v>
      </c>
      <c r="D26" s="15">
        <f t="shared" si="0"/>
        <v>5.0203527815468114E-2</v>
      </c>
      <c r="E26" s="14">
        <v>26773</v>
      </c>
      <c r="F26" s="14">
        <v>22369</v>
      </c>
      <c r="G26" s="15">
        <f>(E26-F26)/F26</f>
        <v>0.19687961017479547</v>
      </c>
      <c r="H26" s="17">
        <v>58</v>
      </c>
      <c r="I26" s="17">
        <v>64</v>
      </c>
      <c r="J26" s="15">
        <f>(H26-I26)/I26</f>
        <v>-9.375E-2</v>
      </c>
      <c r="K26" s="17">
        <v>734</v>
      </c>
      <c r="L26" s="17">
        <v>608</v>
      </c>
      <c r="M26" s="15">
        <f>(K26-L26)/L26</f>
        <v>0.20723684210526316</v>
      </c>
      <c r="N26" s="18"/>
      <c r="O26" s="18"/>
      <c r="P26" s="15"/>
      <c r="Q26" s="19"/>
      <c r="R26" s="19"/>
      <c r="S26" s="15"/>
    </row>
    <row r="27" spans="1:19" ht="16.5" thickBot="1" x14ac:dyDescent="0.3">
      <c r="A27" s="21" t="s">
        <v>52</v>
      </c>
      <c r="B27" s="14">
        <v>793</v>
      </c>
      <c r="C27" s="14">
        <v>1226</v>
      </c>
      <c r="D27" s="15">
        <f t="shared" si="0"/>
        <v>-0.35318107667210441</v>
      </c>
      <c r="E27" s="16">
        <v>12253</v>
      </c>
      <c r="F27" s="16">
        <v>11731</v>
      </c>
      <c r="G27" s="15">
        <f>(E27-F27)/F27</f>
        <v>4.4497485295371238E-2</v>
      </c>
      <c r="H27" s="17">
        <v>28</v>
      </c>
      <c r="I27" s="17">
        <v>46</v>
      </c>
      <c r="J27" s="15">
        <f>(H27-I27)/I27</f>
        <v>-0.39130434782608697</v>
      </c>
      <c r="K27" s="17">
        <v>381</v>
      </c>
      <c r="L27" s="17">
        <v>418</v>
      </c>
      <c r="M27" s="15">
        <f>(K27-L27)/L27</f>
        <v>-8.8516746411483258E-2</v>
      </c>
      <c r="N27" s="18"/>
      <c r="O27" s="18"/>
      <c r="P27" s="15"/>
      <c r="Q27" s="19"/>
      <c r="R27" s="19"/>
      <c r="S27" s="15"/>
    </row>
    <row r="28" spans="1:19" ht="16.5" thickBot="1" x14ac:dyDescent="0.3">
      <c r="A28" s="21" t="s">
        <v>53</v>
      </c>
      <c r="B28" s="14">
        <v>1172</v>
      </c>
      <c r="C28" s="14">
        <v>944</v>
      </c>
      <c r="D28" s="15">
        <f t="shared" si="0"/>
        <v>0.24152542372881355</v>
      </c>
      <c r="E28" s="16">
        <v>10109</v>
      </c>
      <c r="F28" s="16">
        <v>9022</v>
      </c>
      <c r="G28" s="15">
        <f>(E28-F28)/F28</f>
        <v>0.12048326313455997</v>
      </c>
      <c r="H28" s="17">
        <v>26</v>
      </c>
      <c r="I28" s="17">
        <v>24</v>
      </c>
      <c r="J28" s="15">
        <f>(H28-I28)/I28</f>
        <v>8.3333333333333329E-2</v>
      </c>
      <c r="K28" s="17">
        <v>260</v>
      </c>
      <c r="L28" s="17">
        <v>258</v>
      </c>
      <c r="M28" s="15">
        <f>(K28-L28)/L28</f>
        <v>7.7519379844961239E-3</v>
      </c>
      <c r="N28" s="18"/>
      <c r="O28" s="18">
        <v>0.996</v>
      </c>
      <c r="P28" s="15">
        <f t="shared" si="4"/>
        <v>-1</v>
      </c>
      <c r="Q28" s="19">
        <v>1.4999999999999999E-2</v>
      </c>
      <c r="R28" s="19">
        <v>11.027000000000001</v>
      </c>
      <c r="S28" s="15">
        <f t="shared" si="5"/>
        <v>-0.99863970254829049</v>
      </c>
    </row>
    <row r="29" spans="1:19" ht="16.5" thickBot="1" x14ac:dyDescent="0.3">
      <c r="A29" s="21" t="s">
        <v>54</v>
      </c>
      <c r="B29" s="14">
        <v>2</v>
      </c>
      <c r="C29" s="14">
        <v>10</v>
      </c>
      <c r="D29" s="15">
        <f t="shared" si="0"/>
        <v>-0.8</v>
      </c>
      <c r="E29" s="16">
        <v>16</v>
      </c>
      <c r="F29" s="16">
        <v>43</v>
      </c>
      <c r="G29" s="15">
        <f>(E29-F29)/F29</f>
        <v>-0.62790697674418605</v>
      </c>
      <c r="H29" s="17">
        <v>17</v>
      </c>
      <c r="I29" s="17">
        <v>15</v>
      </c>
      <c r="J29" s="15">
        <f>(H29-I29)/I29</f>
        <v>0.13333333333333333</v>
      </c>
      <c r="K29" s="17">
        <v>116</v>
      </c>
      <c r="L29" s="17">
        <v>94</v>
      </c>
      <c r="M29" s="15">
        <f>(K29-L29)/L29</f>
        <v>0.23404255319148937</v>
      </c>
      <c r="N29" s="18"/>
      <c r="O29" s="18"/>
      <c r="P29" s="15"/>
      <c r="Q29" s="19"/>
      <c r="R29" s="19"/>
      <c r="S29" s="15"/>
    </row>
    <row r="30" spans="1:19" s="26" customFormat="1" ht="16.5" thickBot="1" x14ac:dyDescent="0.3">
      <c r="A30" s="13" t="s">
        <v>4</v>
      </c>
      <c r="B30" s="23">
        <v>3249033</v>
      </c>
      <c r="C30" s="23">
        <v>2946586</v>
      </c>
      <c r="D30" s="24">
        <f t="shared" ref="D30" si="6">(B30-C30)/C30</f>
        <v>0.102643194530891</v>
      </c>
      <c r="E30" s="23">
        <v>30219134</v>
      </c>
      <c r="F30" s="23">
        <v>27229892</v>
      </c>
      <c r="G30" s="24">
        <f t="shared" ref="G30" si="7">(E30-F30)/F30</f>
        <v>0.10977796019168934</v>
      </c>
      <c r="H30" s="23">
        <v>22992</v>
      </c>
      <c r="I30" s="23">
        <v>21263</v>
      </c>
      <c r="J30" s="24">
        <f t="shared" ref="J30" si="8">(H30-I30)/I30</f>
        <v>8.1314960259605884E-2</v>
      </c>
      <c r="K30" s="23">
        <v>218600</v>
      </c>
      <c r="L30" s="23">
        <v>201219</v>
      </c>
      <c r="M30" s="24">
        <f t="shared" ref="M30" si="9">(K30-L30)/L30</f>
        <v>8.6378522902906776E-2</v>
      </c>
      <c r="N30" s="25">
        <v>8443.5540000000001</v>
      </c>
      <c r="O30" s="25">
        <v>9069.6049999999977</v>
      </c>
      <c r="P30" s="24">
        <f t="shared" ref="P30" si="10">(N30-O30)/O30</f>
        <v>-6.9027372195371001E-2</v>
      </c>
      <c r="Q30" s="25">
        <v>81715.564000000115</v>
      </c>
      <c r="R30" s="25">
        <v>76918.905999999901</v>
      </c>
      <c r="S30" s="24">
        <f t="shared" ref="S30" si="11">(Q30-R30)/R30</f>
        <v>6.2359935280413635E-2</v>
      </c>
    </row>
    <row r="32" spans="1:19" x14ac:dyDescent="0.2">
      <c r="J32" s="54"/>
    </row>
    <row r="33" spans="10:10" x14ac:dyDescent="0.2">
      <c r="J33" s="54"/>
    </row>
  </sheetData>
  <sortState xmlns:xlrd2="http://schemas.microsoft.com/office/spreadsheetml/2017/richdata2" ref="A10:S29">
    <sortCondition descending="1" ref="E10:E29"/>
  </sortState>
  <mergeCells count="20">
    <mergeCell ref="G8:G9"/>
    <mergeCell ref="Q8:R8"/>
    <mergeCell ref="S8:S9"/>
    <mergeCell ref="J8:J9"/>
    <mergeCell ref="K8:L8"/>
    <mergeCell ref="M8:M9"/>
    <mergeCell ref="N8:O8"/>
    <mergeCell ref="P8:P9"/>
    <mergeCell ref="A3:C3"/>
    <mergeCell ref="A7:A9"/>
    <mergeCell ref="H8:I8"/>
    <mergeCell ref="B8:C8"/>
    <mergeCell ref="A4:S4"/>
    <mergeCell ref="A5:S5"/>
    <mergeCell ref="A6:S6"/>
    <mergeCell ref="B7:G7"/>
    <mergeCell ref="H7:M7"/>
    <mergeCell ref="N7:S7"/>
    <mergeCell ref="D8:D9"/>
    <mergeCell ref="E8:F8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3</xdr:col>
                <xdr:colOff>381000</xdr:colOff>
                <xdr:row>30</xdr:row>
                <xdr:rowOff>0</xdr:rowOff>
              </from>
              <to>
                <xdr:col>3</xdr:col>
                <xdr:colOff>504825</xdr:colOff>
                <xdr:row>30</xdr:row>
                <xdr:rowOff>0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30"/>
  <sheetViews>
    <sheetView zoomScale="85" zoomScaleNormal="85" workbookViewId="0">
      <selection activeCell="H4" sqref="H4"/>
    </sheetView>
  </sheetViews>
  <sheetFormatPr baseColWidth="10" defaultRowHeight="15" x14ac:dyDescent="0.25"/>
  <cols>
    <col min="1" max="1" width="17.85546875" customWidth="1"/>
    <col min="2" max="2" width="16.28515625" customWidth="1"/>
    <col min="3" max="3" width="12.140625" customWidth="1"/>
    <col min="4" max="4" width="12.5703125" customWidth="1"/>
    <col min="5" max="5" width="15.42578125" customWidth="1"/>
    <col min="6" max="6" width="12.28515625" customWidth="1"/>
    <col min="7" max="7" width="12.140625" customWidth="1"/>
    <col min="8" max="8" width="18.7109375" customWidth="1"/>
    <col min="9" max="9" width="17.42578125" customWidth="1"/>
    <col min="10" max="10" width="16.28515625" customWidth="1"/>
    <col min="11" max="12" width="12.140625" customWidth="1"/>
    <col min="13" max="13" width="15.85546875" customWidth="1"/>
    <col min="14" max="14" width="12.42578125" customWidth="1"/>
    <col min="15" max="15" width="9.85546875" customWidth="1"/>
    <col min="16" max="16" width="18.5703125" customWidth="1"/>
    <col min="17" max="17" width="20.42578125" customWidth="1"/>
  </cols>
  <sheetData>
    <row r="2" spans="1:17" x14ac:dyDescent="0.25">
      <c r="A2" s="69" t="s">
        <v>72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39.75" customHeight="1" x14ac:dyDescent="0.25"/>
    <row r="5" spans="1:17" x14ac:dyDescent="0.25">
      <c r="A5" s="70" t="s">
        <v>6</v>
      </c>
      <c r="B5" s="71">
        <v>45566</v>
      </c>
      <c r="C5" s="70"/>
      <c r="D5" s="70"/>
      <c r="E5" s="71">
        <v>45931</v>
      </c>
      <c r="F5" s="70"/>
      <c r="G5" s="70"/>
      <c r="H5" s="67" t="s">
        <v>58</v>
      </c>
      <c r="I5" s="68"/>
      <c r="J5" s="71" t="s">
        <v>59</v>
      </c>
      <c r="K5" s="70"/>
      <c r="L5" s="70"/>
      <c r="M5" s="71" t="s">
        <v>60</v>
      </c>
      <c r="N5" s="70"/>
      <c r="O5" s="70"/>
      <c r="P5" s="67" t="s">
        <v>61</v>
      </c>
      <c r="Q5" s="68"/>
    </row>
    <row r="6" spans="1:17" x14ac:dyDescent="0.25">
      <c r="A6" s="70"/>
      <c r="B6" s="27" t="s">
        <v>7</v>
      </c>
      <c r="C6" s="27" t="s">
        <v>8</v>
      </c>
      <c r="D6" s="27" t="s">
        <v>9</v>
      </c>
      <c r="E6" s="27" t="s">
        <v>7</v>
      </c>
      <c r="F6" s="27" t="s">
        <v>8</v>
      </c>
      <c r="G6" s="27" t="s">
        <v>9</v>
      </c>
      <c r="H6" s="27" t="s">
        <v>7</v>
      </c>
      <c r="I6" s="27" t="s">
        <v>8</v>
      </c>
      <c r="J6" s="27" t="s">
        <v>7</v>
      </c>
      <c r="K6" s="27" t="s">
        <v>8</v>
      </c>
      <c r="L6" s="27" t="s">
        <v>9</v>
      </c>
      <c r="M6" s="27" t="s">
        <v>7</v>
      </c>
      <c r="N6" s="27" t="s">
        <v>8</v>
      </c>
      <c r="O6" s="27" t="s">
        <v>9</v>
      </c>
      <c r="P6" s="27" t="s">
        <v>7</v>
      </c>
      <c r="Q6" s="27" t="s">
        <v>8</v>
      </c>
    </row>
    <row r="7" spans="1:17" x14ac:dyDescent="0.25">
      <c r="A7" s="28" t="s">
        <v>37</v>
      </c>
      <c r="B7" s="29">
        <v>782387</v>
      </c>
      <c r="C7" s="29">
        <v>105236</v>
      </c>
      <c r="D7" s="29">
        <v>887623</v>
      </c>
      <c r="E7" s="29">
        <v>877993</v>
      </c>
      <c r="F7" s="29">
        <v>109932</v>
      </c>
      <c r="G7" s="29">
        <v>987925</v>
      </c>
      <c r="H7" s="50">
        <f t="shared" ref="H7:H23" si="0">(E7-B7)/B7</f>
        <v>0.12219783815426381</v>
      </c>
      <c r="I7" s="50">
        <f t="shared" ref="I7:I26" si="1">(F7-C7)/C7</f>
        <v>4.4623512866319513E-2</v>
      </c>
      <c r="J7" s="29">
        <v>7868611</v>
      </c>
      <c r="K7" s="29">
        <v>928325</v>
      </c>
      <c r="L7" s="29">
        <v>8796936</v>
      </c>
      <c r="M7" s="29">
        <v>8553427</v>
      </c>
      <c r="N7" s="29">
        <v>962533</v>
      </c>
      <c r="O7" s="29">
        <v>9515960</v>
      </c>
      <c r="P7" s="50">
        <f t="shared" ref="P7:P23" si="2">(M7-J7)/J7</f>
        <v>8.7031370593869742E-2</v>
      </c>
      <c r="Q7" s="50">
        <f t="shared" ref="Q7:Q21" si="3">(N7-K7)/K7</f>
        <v>3.6849163816551317E-2</v>
      </c>
    </row>
    <row r="8" spans="1:17" x14ac:dyDescent="0.25">
      <c r="A8" s="28" t="s">
        <v>36</v>
      </c>
      <c r="B8" s="29">
        <v>853146</v>
      </c>
      <c r="C8" s="29">
        <v>40780</v>
      </c>
      <c r="D8" s="29">
        <v>893926</v>
      </c>
      <c r="E8" s="29">
        <v>923652</v>
      </c>
      <c r="F8" s="29">
        <v>44581</v>
      </c>
      <c r="G8" s="29">
        <v>968233</v>
      </c>
      <c r="H8" s="50">
        <f t="shared" si="0"/>
        <v>8.2642361330885927E-2</v>
      </c>
      <c r="I8" s="50">
        <f t="shared" si="1"/>
        <v>9.320745463462482E-2</v>
      </c>
      <c r="J8" s="29">
        <v>7314397</v>
      </c>
      <c r="K8" s="29">
        <v>305008</v>
      </c>
      <c r="L8" s="29">
        <v>7619405</v>
      </c>
      <c r="M8" s="29">
        <v>8013516</v>
      </c>
      <c r="N8" s="29">
        <v>338297</v>
      </c>
      <c r="O8" s="29">
        <v>8351813</v>
      </c>
      <c r="P8" s="50">
        <f t="shared" si="2"/>
        <v>9.5581221527899024E-2</v>
      </c>
      <c r="Q8" s="50">
        <f t="shared" si="3"/>
        <v>0.10914139956984735</v>
      </c>
    </row>
    <row r="9" spans="1:17" x14ac:dyDescent="0.25">
      <c r="A9" s="28" t="s">
        <v>38</v>
      </c>
      <c r="B9" s="29">
        <v>233827</v>
      </c>
      <c r="C9" s="29">
        <v>49243</v>
      </c>
      <c r="D9" s="29">
        <v>283070</v>
      </c>
      <c r="E9" s="29">
        <v>255419</v>
      </c>
      <c r="F9" s="29">
        <v>50774</v>
      </c>
      <c r="G9" s="29">
        <v>306193</v>
      </c>
      <c r="H9" s="50">
        <f t="shared" si="0"/>
        <v>9.234177404662422E-2</v>
      </c>
      <c r="I9" s="50">
        <f t="shared" si="1"/>
        <v>3.1090713400889466E-2</v>
      </c>
      <c r="J9" s="29">
        <v>2108900</v>
      </c>
      <c r="K9" s="29">
        <v>456839</v>
      </c>
      <c r="L9" s="29">
        <v>2565739</v>
      </c>
      <c r="M9" s="29">
        <v>2398469</v>
      </c>
      <c r="N9" s="29">
        <v>480413</v>
      </c>
      <c r="O9" s="29">
        <v>2878882</v>
      </c>
      <c r="P9" s="50">
        <f t="shared" si="2"/>
        <v>0.1373080752999194</v>
      </c>
      <c r="Q9" s="50">
        <f t="shared" si="3"/>
        <v>5.160242448652589E-2</v>
      </c>
    </row>
    <row r="10" spans="1:17" x14ac:dyDescent="0.25">
      <c r="A10" s="28" t="s">
        <v>39</v>
      </c>
      <c r="B10" s="29">
        <v>199917</v>
      </c>
      <c r="C10" s="29">
        <v>20810</v>
      </c>
      <c r="D10" s="29">
        <v>220727</v>
      </c>
      <c r="E10" s="29">
        <v>223041</v>
      </c>
      <c r="F10" s="29">
        <v>21481</v>
      </c>
      <c r="G10" s="29">
        <v>244522</v>
      </c>
      <c r="H10" s="50">
        <f t="shared" si="0"/>
        <v>0.11566800222092168</v>
      </c>
      <c r="I10" s="50">
        <f t="shared" si="1"/>
        <v>3.2244113407015856E-2</v>
      </c>
      <c r="J10" s="29">
        <v>1852588</v>
      </c>
      <c r="K10" s="29">
        <v>170973</v>
      </c>
      <c r="L10" s="29">
        <v>2023561</v>
      </c>
      <c r="M10" s="29">
        <v>2164158</v>
      </c>
      <c r="N10" s="29">
        <v>221769</v>
      </c>
      <c r="O10" s="29">
        <v>2385927</v>
      </c>
      <c r="P10" s="50">
        <f t="shared" si="2"/>
        <v>0.16818094471085854</v>
      </c>
      <c r="Q10" s="50">
        <f t="shared" si="3"/>
        <v>0.29709954203295258</v>
      </c>
    </row>
    <row r="11" spans="1:17" x14ac:dyDescent="0.25">
      <c r="A11" s="28" t="s">
        <v>40</v>
      </c>
      <c r="B11" s="29">
        <v>146504</v>
      </c>
      <c r="C11" s="29">
        <v>11345</v>
      </c>
      <c r="D11" s="29">
        <v>157849</v>
      </c>
      <c r="E11" s="29">
        <v>163850</v>
      </c>
      <c r="F11" s="29">
        <v>19169</v>
      </c>
      <c r="G11" s="29">
        <v>183019</v>
      </c>
      <c r="H11" s="50">
        <f t="shared" si="0"/>
        <v>0.11839949762463824</v>
      </c>
      <c r="I11" s="50">
        <f t="shared" si="1"/>
        <v>0.68964301454385191</v>
      </c>
      <c r="J11" s="29">
        <v>1304417</v>
      </c>
      <c r="K11" s="29">
        <v>87027</v>
      </c>
      <c r="L11" s="29">
        <v>1391444</v>
      </c>
      <c r="M11" s="29">
        <v>1614436</v>
      </c>
      <c r="N11" s="29">
        <v>172531</v>
      </c>
      <c r="O11" s="29">
        <v>1786967</v>
      </c>
      <c r="P11" s="50">
        <f t="shared" si="2"/>
        <v>0.23766862897371011</v>
      </c>
      <c r="Q11" s="50">
        <f t="shared" si="3"/>
        <v>0.98249968400611309</v>
      </c>
    </row>
    <row r="12" spans="1:17" x14ac:dyDescent="0.25">
      <c r="A12" s="28" t="s">
        <v>41</v>
      </c>
      <c r="B12" s="29">
        <v>164292</v>
      </c>
      <c r="C12" s="29">
        <v>11701</v>
      </c>
      <c r="D12" s="29">
        <v>175993</v>
      </c>
      <c r="E12" s="29">
        <v>164735</v>
      </c>
      <c r="F12" s="29">
        <v>12136</v>
      </c>
      <c r="G12" s="29">
        <v>176871</v>
      </c>
      <c r="H12" s="50">
        <f t="shared" si="0"/>
        <v>2.6964185718111656E-3</v>
      </c>
      <c r="I12" s="50">
        <f t="shared" si="1"/>
        <v>3.7176309717118196E-2</v>
      </c>
      <c r="J12" s="29">
        <v>1561555</v>
      </c>
      <c r="K12" s="29">
        <v>101444</v>
      </c>
      <c r="L12" s="29">
        <v>1662999</v>
      </c>
      <c r="M12" s="29">
        <v>1513022</v>
      </c>
      <c r="N12" s="29">
        <v>109800</v>
      </c>
      <c r="O12" s="29">
        <v>1622822</v>
      </c>
      <c r="P12" s="50">
        <f t="shared" si="2"/>
        <v>-3.1079917133882574E-2</v>
      </c>
      <c r="Q12" s="50">
        <f t="shared" si="3"/>
        <v>8.2370568983872877E-2</v>
      </c>
    </row>
    <row r="13" spans="1:17" x14ac:dyDescent="0.25">
      <c r="A13" s="57" t="s">
        <v>43</v>
      </c>
      <c r="B13" s="29">
        <v>82676</v>
      </c>
      <c r="C13" s="29">
        <v>4096</v>
      </c>
      <c r="D13" s="29">
        <v>86772</v>
      </c>
      <c r="E13" s="29">
        <v>103578</v>
      </c>
      <c r="F13" s="29">
        <v>6456</v>
      </c>
      <c r="G13" s="29">
        <v>110034</v>
      </c>
      <c r="H13" s="50">
        <f t="shared" si="0"/>
        <v>0.25281823019981614</v>
      </c>
      <c r="I13" s="50">
        <f t="shared" si="1"/>
        <v>0.576171875</v>
      </c>
      <c r="J13" s="29">
        <v>861573</v>
      </c>
      <c r="K13" s="29">
        <v>40887</v>
      </c>
      <c r="L13" s="29">
        <v>902460</v>
      </c>
      <c r="M13" s="29">
        <v>990550</v>
      </c>
      <c r="N13" s="29">
        <v>66783</v>
      </c>
      <c r="O13" s="29">
        <v>1057333</v>
      </c>
      <c r="P13" s="50">
        <f t="shared" si="2"/>
        <v>0.14969944508474617</v>
      </c>
      <c r="Q13" s="50">
        <f t="shared" si="3"/>
        <v>0.63335534521975201</v>
      </c>
    </row>
    <row r="14" spans="1:17" x14ac:dyDescent="0.25">
      <c r="A14" s="28" t="s">
        <v>42</v>
      </c>
      <c r="B14" s="29">
        <v>70583</v>
      </c>
      <c r="C14" s="29">
        <v>20569</v>
      </c>
      <c r="D14" s="29">
        <v>91152</v>
      </c>
      <c r="E14" s="29">
        <v>70642</v>
      </c>
      <c r="F14" s="29">
        <v>26364</v>
      </c>
      <c r="G14" s="29">
        <v>97006</v>
      </c>
      <c r="H14" s="50">
        <f t="shared" si="0"/>
        <v>8.3589532890356033E-4</v>
      </c>
      <c r="I14" s="50">
        <f t="shared" si="1"/>
        <v>0.28173464922942293</v>
      </c>
      <c r="J14" s="29">
        <v>729229</v>
      </c>
      <c r="K14" s="29">
        <v>174441</v>
      </c>
      <c r="L14" s="29">
        <v>903670</v>
      </c>
      <c r="M14" s="29">
        <v>759958</v>
      </c>
      <c r="N14" s="29">
        <v>250054</v>
      </c>
      <c r="O14" s="29">
        <v>1010012</v>
      </c>
      <c r="P14" s="50">
        <f t="shared" si="2"/>
        <v>4.2139026286667151E-2</v>
      </c>
      <c r="Q14" s="50">
        <f t="shared" si="3"/>
        <v>0.43345887721349913</v>
      </c>
    </row>
    <row r="15" spans="1:17" x14ac:dyDescent="0.25">
      <c r="A15" s="28" t="s">
        <v>44</v>
      </c>
      <c r="B15" s="29">
        <v>28601</v>
      </c>
      <c r="C15" s="29">
        <v>3057</v>
      </c>
      <c r="D15" s="29">
        <v>31658</v>
      </c>
      <c r="E15" s="29">
        <v>28429</v>
      </c>
      <c r="F15" s="29">
        <v>3584</v>
      </c>
      <c r="G15" s="29">
        <v>32013</v>
      </c>
      <c r="H15" s="50">
        <f t="shared" si="0"/>
        <v>-6.0137757421069192E-3</v>
      </c>
      <c r="I15" s="50">
        <f t="shared" si="1"/>
        <v>0.17239123323519789</v>
      </c>
      <c r="J15" s="29">
        <v>262430</v>
      </c>
      <c r="K15" s="29">
        <v>30549</v>
      </c>
      <c r="L15" s="29">
        <v>292979</v>
      </c>
      <c r="M15" s="29">
        <v>300176</v>
      </c>
      <c r="N15" s="29">
        <v>36759</v>
      </c>
      <c r="O15" s="29">
        <v>336935</v>
      </c>
      <c r="P15" s="50">
        <f t="shared" si="2"/>
        <v>0.14383264108524177</v>
      </c>
      <c r="Q15" s="50">
        <f t="shared" si="3"/>
        <v>0.20327997643130707</v>
      </c>
    </row>
    <row r="16" spans="1:17" x14ac:dyDescent="0.25">
      <c r="A16" s="28" t="s">
        <v>45</v>
      </c>
      <c r="B16" s="29">
        <v>4212</v>
      </c>
      <c r="C16" s="29">
        <v>24776</v>
      </c>
      <c r="D16" s="29">
        <v>28988</v>
      </c>
      <c r="E16" s="29">
        <v>6502</v>
      </c>
      <c r="F16" s="29">
        <v>25410</v>
      </c>
      <c r="G16" s="29">
        <v>31912</v>
      </c>
      <c r="H16" s="50">
        <f t="shared" si="0"/>
        <v>0.543684710351377</v>
      </c>
      <c r="I16" s="50">
        <f t="shared" si="1"/>
        <v>2.5589279948337099E-2</v>
      </c>
      <c r="J16" s="29">
        <v>34924</v>
      </c>
      <c r="K16" s="29">
        <v>223014</v>
      </c>
      <c r="L16" s="29">
        <v>257938</v>
      </c>
      <c r="M16" s="29">
        <v>61371</v>
      </c>
      <c r="N16" s="29">
        <v>225327</v>
      </c>
      <c r="O16" s="29">
        <v>286698</v>
      </c>
      <c r="P16" s="50">
        <f t="shared" si="2"/>
        <v>0.75727293551712294</v>
      </c>
      <c r="Q16" s="50">
        <f t="shared" si="3"/>
        <v>1.037154618095725E-2</v>
      </c>
    </row>
    <row r="17" spans="1:17" x14ac:dyDescent="0.25">
      <c r="A17" s="28" t="s">
        <v>47</v>
      </c>
      <c r="B17" s="29">
        <v>18239</v>
      </c>
      <c r="C17" s="29">
        <v>885</v>
      </c>
      <c r="D17" s="29">
        <v>19124</v>
      </c>
      <c r="E17" s="29">
        <v>30302</v>
      </c>
      <c r="F17" s="29">
        <v>596</v>
      </c>
      <c r="G17" s="29">
        <v>30898</v>
      </c>
      <c r="H17" s="50">
        <f t="shared" si="0"/>
        <v>0.66138494435001915</v>
      </c>
      <c r="I17" s="50">
        <f t="shared" si="1"/>
        <v>-0.32655367231638416</v>
      </c>
      <c r="J17" s="29">
        <v>182608</v>
      </c>
      <c r="K17" s="29">
        <v>8408</v>
      </c>
      <c r="L17" s="29">
        <v>191016</v>
      </c>
      <c r="M17" s="29">
        <v>259021</v>
      </c>
      <c r="N17" s="29">
        <v>7434</v>
      </c>
      <c r="O17" s="29">
        <v>266455</v>
      </c>
      <c r="P17" s="50">
        <f t="shared" si="2"/>
        <v>0.41845373696661703</v>
      </c>
      <c r="Q17" s="50">
        <f t="shared" si="3"/>
        <v>-0.11584205518553758</v>
      </c>
    </row>
    <row r="18" spans="1:17" x14ac:dyDescent="0.25">
      <c r="A18" s="28" t="s">
        <v>46</v>
      </c>
      <c r="B18" s="29">
        <v>3931</v>
      </c>
      <c r="C18" s="29">
        <v>20689</v>
      </c>
      <c r="D18" s="29">
        <v>24620</v>
      </c>
      <c r="E18" s="29">
        <v>4018</v>
      </c>
      <c r="F18" s="29">
        <v>25411</v>
      </c>
      <c r="G18" s="29">
        <v>29429</v>
      </c>
      <c r="H18" s="50">
        <f t="shared" si="0"/>
        <v>2.2131773085728824E-2</v>
      </c>
      <c r="I18" s="50">
        <f t="shared" si="1"/>
        <v>0.22823722751220454</v>
      </c>
      <c r="J18" s="29">
        <v>41226</v>
      </c>
      <c r="K18" s="29">
        <v>190681</v>
      </c>
      <c r="L18" s="29">
        <v>231907</v>
      </c>
      <c r="M18" s="29">
        <v>42566</v>
      </c>
      <c r="N18" s="29">
        <v>213809</v>
      </c>
      <c r="O18" s="29">
        <v>256375</v>
      </c>
      <c r="P18" s="50">
        <f t="shared" si="2"/>
        <v>3.2503759763256194E-2</v>
      </c>
      <c r="Q18" s="50">
        <f t="shared" si="3"/>
        <v>0.12129158122728537</v>
      </c>
    </row>
    <row r="19" spans="1:17" x14ac:dyDescent="0.25">
      <c r="A19" s="28" t="s">
        <v>48</v>
      </c>
      <c r="B19" s="29">
        <v>11129</v>
      </c>
      <c r="C19" s="29">
        <v>4040</v>
      </c>
      <c r="D19" s="29">
        <v>15169</v>
      </c>
      <c r="E19" s="29">
        <v>11162</v>
      </c>
      <c r="F19" s="29">
        <v>3636</v>
      </c>
      <c r="G19" s="29">
        <v>14798</v>
      </c>
      <c r="H19" s="50">
        <f t="shared" si="0"/>
        <v>2.9652259861622787E-3</v>
      </c>
      <c r="I19" s="50">
        <f t="shared" si="1"/>
        <v>-0.1</v>
      </c>
      <c r="J19" s="29">
        <v>99018</v>
      </c>
      <c r="K19" s="29">
        <v>38141</v>
      </c>
      <c r="L19" s="29">
        <v>137159</v>
      </c>
      <c r="M19" s="29">
        <v>98034</v>
      </c>
      <c r="N19" s="29">
        <v>33441</v>
      </c>
      <c r="O19" s="29">
        <v>131475</v>
      </c>
      <c r="P19" s="50">
        <f t="shared" si="2"/>
        <v>-9.9375871053747795E-3</v>
      </c>
      <c r="Q19" s="50">
        <f t="shared" si="3"/>
        <v>-0.12322697359796544</v>
      </c>
    </row>
    <row r="20" spans="1:17" x14ac:dyDescent="0.25">
      <c r="A20" s="28" t="s">
        <v>50</v>
      </c>
      <c r="B20" s="29">
        <v>7305</v>
      </c>
      <c r="C20" s="29">
        <v>2071</v>
      </c>
      <c r="D20" s="29">
        <v>9376</v>
      </c>
      <c r="E20" s="29">
        <v>9666</v>
      </c>
      <c r="F20" s="29">
        <v>2618</v>
      </c>
      <c r="G20" s="29">
        <v>12284</v>
      </c>
      <c r="H20" s="50">
        <f t="shared" si="0"/>
        <v>0.32320328542094456</v>
      </c>
      <c r="I20" s="50">
        <f t="shared" si="1"/>
        <v>0.26412361178174792</v>
      </c>
      <c r="J20" s="29">
        <v>78878</v>
      </c>
      <c r="K20" s="29">
        <v>22935</v>
      </c>
      <c r="L20" s="29">
        <v>101813</v>
      </c>
      <c r="M20" s="29">
        <v>92296</v>
      </c>
      <c r="N20" s="29">
        <v>26434</v>
      </c>
      <c r="O20" s="29">
        <v>118730</v>
      </c>
      <c r="P20" s="50">
        <f t="shared" si="2"/>
        <v>0.17011080402647125</v>
      </c>
      <c r="Q20" s="50">
        <f t="shared" si="3"/>
        <v>0.1525615870939612</v>
      </c>
    </row>
    <row r="21" spans="1:17" x14ac:dyDescent="0.25">
      <c r="A21" s="28" t="s">
        <v>49</v>
      </c>
      <c r="B21" s="29">
        <v>991</v>
      </c>
      <c r="C21" s="29">
        <v>9566</v>
      </c>
      <c r="D21" s="29">
        <v>10557</v>
      </c>
      <c r="E21" s="29">
        <v>1384</v>
      </c>
      <c r="F21" s="29">
        <v>12109</v>
      </c>
      <c r="G21" s="29">
        <v>13493</v>
      </c>
      <c r="H21" s="50">
        <f t="shared" si="0"/>
        <v>0.39656912209889</v>
      </c>
      <c r="I21" s="50">
        <f t="shared" si="1"/>
        <v>0.26583734058122516</v>
      </c>
      <c r="J21" s="29">
        <v>4404</v>
      </c>
      <c r="K21" s="29">
        <v>72800</v>
      </c>
      <c r="L21" s="29">
        <v>77204</v>
      </c>
      <c r="M21" s="29">
        <v>5759</v>
      </c>
      <c r="N21" s="29">
        <v>94509</v>
      </c>
      <c r="O21" s="29">
        <v>100268</v>
      </c>
      <c r="P21" s="50">
        <f t="shared" si="2"/>
        <v>0.30767484105358767</v>
      </c>
      <c r="Q21" s="50">
        <f t="shared" si="3"/>
        <v>0.29820054945054947</v>
      </c>
    </row>
    <row r="22" spans="1:17" x14ac:dyDescent="0.25">
      <c r="A22" s="28" t="s">
        <v>55</v>
      </c>
      <c r="B22" s="29">
        <v>5591</v>
      </c>
      <c r="C22" s="29"/>
      <c r="D22" s="29">
        <v>5591</v>
      </c>
      <c r="E22" s="29">
        <v>5313</v>
      </c>
      <c r="F22" s="29">
        <v>801</v>
      </c>
      <c r="G22" s="29">
        <v>6114</v>
      </c>
      <c r="H22" s="50">
        <f t="shared" si="0"/>
        <v>-4.9722768735467715E-2</v>
      </c>
      <c r="I22" s="50"/>
      <c r="J22" s="29">
        <v>30497</v>
      </c>
      <c r="K22" s="29"/>
      <c r="L22" s="29">
        <v>30497</v>
      </c>
      <c r="M22" s="29">
        <v>55447</v>
      </c>
      <c r="N22" s="29">
        <v>7884</v>
      </c>
      <c r="O22" s="29">
        <v>63331</v>
      </c>
      <c r="P22" s="50">
        <f t="shared" si="2"/>
        <v>0.81811325704167626</v>
      </c>
      <c r="Q22" s="50"/>
    </row>
    <row r="23" spans="1:17" x14ac:dyDescent="0.25">
      <c r="A23" s="28" t="s">
        <v>51</v>
      </c>
      <c r="B23" s="29">
        <v>815</v>
      </c>
      <c r="C23" s="29">
        <v>1396</v>
      </c>
      <c r="D23" s="29">
        <v>2211</v>
      </c>
      <c r="E23" s="29">
        <v>765</v>
      </c>
      <c r="F23" s="29">
        <v>1557</v>
      </c>
      <c r="G23" s="29">
        <v>2322</v>
      </c>
      <c r="H23" s="50">
        <f t="shared" si="0"/>
        <v>-6.1349693251533742E-2</v>
      </c>
      <c r="I23" s="50">
        <f t="shared" si="1"/>
        <v>0.11532951289398281</v>
      </c>
      <c r="J23" s="29">
        <v>8444</v>
      </c>
      <c r="K23" s="29">
        <v>13925</v>
      </c>
      <c r="L23" s="29">
        <v>22369</v>
      </c>
      <c r="M23" s="29">
        <v>8170</v>
      </c>
      <c r="N23" s="29">
        <v>18603</v>
      </c>
      <c r="O23" s="29">
        <v>26773</v>
      </c>
      <c r="P23" s="50">
        <f t="shared" si="2"/>
        <v>-3.2449076267171958E-2</v>
      </c>
      <c r="Q23" s="50">
        <f>(N23-K23)/K23</f>
        <v>0.33594254937163376</v>
      </c>
    </row>
    <row r="24" spans="1:17" x14ac:dyDescent="0.25">
      <c r="A24" s="28" t="s">
        <v>52</v>
      </c>
      <c r="B24" s="29"/>
      <c r="C24" s="29">
        <v>1226</v>
      </c>
      <c r="D24" s="29">
        <v>1226</v>
      </c>
      <c r="E24" s="29"/>
      <c r="F24" s="29">
        <v>793</v>
      </c>
      <c r="G24" s="29">
        <v>793</v>
      </c>
      <c r="H24" s="50"/>
      <c r="I24" s="50">
        <f t="shared" si="1"/>
        <v>-0.35318107667210441</v>
      </c>
      <c r="J24" s="29"/>
      <c r="K24" s="29">
        <v>11731</v>
      </c>
      <c r="L24" s="29">
        <v>11731</v>
      </c>
      <c r="M24" s="29"/>
      <c r="N24" s="29">
        <v>12253</v>
      </c>
      <c r="O24" s="29">
        <v>12253</v>
      </c>
      <c r="P24" s="50"/>
      <c r="Q24" s="50">
        <f>(N24-K24)/K24</f>
        <v>4.4497485295371238E-2</v>
      </c>
    </row>
    <row r="25" spans="1:17" x14ac:dyDescent="0.25">
      <c r="A25" s="28" t="s">
        <v>53</v>
      </c>
      <c r="B25" s="29"/>
      <c r="C25" s="29">
        <v>944</v>
      </c>
      <c r="D25" s="29">
        <v>944</v>
      </c>
      <c r="E25" s="29"/>
      <c r="F25" s="29">
        <v>1172</v>
      </c>
      <c r="G25" s="29">
        <v>1172</v>
      </c>
      <c r="H25" s="50"/>
      <c r="I25" s="50">
        <f t="shared" si="1"/>
        <v>0.24152542372881355</v>
      </c>
      <c r="J25" s="29"/>
      <c r="K25" s="29">
        <v>9022</v>
      </c>
      <c r="L25" s="29">
        <v>9022</v>
      </c>
      <c r="M25" s="29"/>
      <c r="N25" s="29">
        <v>10109</v>
      </c>
      <c r="O25" s="29">
        <v>10109</v>
      </c>
      <c r="P25" s="50"/>
      <c r="Q25" s="50">
        <f>(N25-K25)/K25</f>
        <v>0.12048326313455997</v>
      </c>
    </row>
    <row r="26" spans="1:17" x14ac:dyDescent="0.25">
      <c r="A26" s="28" t="s">
        <v>54</v>
      </c>
      <c r="B26" s="29"/>
      <c r="C26" s="29">
        <v>10</v>
      </c>
      <c r="D26" s="29">
        <v>10</v>
      </c>
      <c r="E26" s="29"/>
      <c r="F26" s="29">
        <v>2</v>
      </c>
      <c r="G26" s="29">
        <v>2</v>
      </c>
      <c r="H26" s="50"/>
      <c r="I26" s="50">
        <f t="shared" si="1"/>
        <v>-0.8</v>
      </c>
      <c r="J26" s="29"/>
      <c r="K26" s="29">
        <v>43</v>
      </c>
      <c r="L26" s="29">
        <v>43</v>
      </c>
      <c r="M26" s="29"/>
      <c r="N26" s="29">
        <v>16</v>
      </c>
      <c r="O26" s="29">
        <v>16</v>
      </c>
      <c r="P26" s="50"/>
      <c r="Q26" s="50">
        <f>(N26-K26)/K26</f>
        <v>-0.62790697674418605</v>
      </c>
    </row>
    <row r="27" spans="1:17" x14ac:dyDescent="0.25">
      <c r="A27" s="30" t="s">
        <v>4</v>
      </c>
      <c r="B27" s="31">
        <v>2614146</v>
      </c>
      <c r="C27" s="31">
        <v>332440</v>
      </c>
      <c r="D27" s="31">
        <v>2946586</v>
      </c>
      <c r="E27" s="31">
        <v>2880451</v>
      </c>
      <c r="F27" s="31">
        <v>368582</v>
      </c>
      <c r="G27" s="31">
        <v>3249033</v>
      </c>
      <c r="H27" s="51">
        <f t="shared" ref="H27" si="4">(E27-B27)/B27</f>
        <v>0.10187074478625142</v>
      </c>
      <c r="I27" s="51">
        <f t="shared" ref="I27" si="5">(F27-C27)/C27</f>
        <v>0.10871736253158465</v>
      </c>
      <c r="J27" s="31">
        <v>24343699</v>
      </c>
      <c r="K27" s="31">
        <v>2886193</v>
      </c>
      <c r="L27" s="31">
        <v>27229892</v>
      </c>
      <c r="M27" s="31">
        <v>26930376</v>
      </c>
      <c r="N27" s="31">
        <v>3288758</v>
      </c>
      <c r="O27" s="31">
        <v>30219134</v>
      </c>
      <c r="P27" s="51">
        <f t="shared" ref="P27:Q27" si="6">(M27-J27)/J27</f>
        <v>0.1062565306940412</v>
      </c>
      <c r="Q27" s="51">
        <f t="shared" si="6"/>
        <v>0.1394795843521206</v>
      </c>
    </row>
    <row r="30" spans="1:17" x14ac:dyDescent="0.25">
      <c r="P30" s="52"/>
    </row>
  </sheetData>
  <sortState xmlns:xlrd2="http://schemas.microsoft.com/office/spreadsheetml/2017/richdata2" ref="A7:Q26">
    <sortCondition descending="1" ref="O7:O26"/>
  </sortState>
  <mergeCells count="8">
    <mergeCell ref="P5:Q5"/>
    <mergeCell ref="A2:Q2"/>
    <mergeCell ref="A5:A6"/>
    <mergeCell ref="B5:D5"/>
    <mergeCell ref="M5:O5"/>
    <mergeCell ref="E5:G5"/>
    <mergeCell ref="J5:L5"/>
    <mergeCell ref="H5:I5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94"/>
  <sheetViews>
    <sheetView topLeftCell="A38" zoomScale="85" zoomScaleNormal="85" workbookViewId="0">
      <selection activeCell="A94" sqref="A94"/>
    </sheetView>
  </sheetViews>
  <sheetFormatPr baseColWidth="10" defaultColWidth="17.140625" defaultRowHeight="15" x14ac:dyDescent="0.25"/>
  <cols>
    <col min="1" max="1" width="26.7109375" customWidth="1"/>
    <col min="2" max="2" width="17.7109375" customWidth="1"/>
    <col min="3" max="3" width="19.5703125" customWidth="1"/>
    <col min="4" max="4" width="17.7109375" customWidth="1"/>
    <col min="5" max="5" width="15.140625" customWidth="1"/>
    <col min="6" max="6" width="14.85546875" customWidth="1"/>
    <col min="7" max="7" width="22.42578125" customWidth="1"/>
  </cols>
  <sheetData>
    <row r="2" spans="1:7" s="38" customFormat="1" ht="36" customHeight="1" x14ac:dyDescent="0.25">
      <c r="A2" s="77" t="s">
        <v>62</v>
      </c>
      <c r="B2" s="78"/>
      <c r="C2" s="78"/>
      <c r="D2" s="78"/>
      <c r="E2" s="78"/>
      <c r="F2" s="78"/>
      <c r="G2" s="78"/>
    </row>
    <row r="3" spans="1:7" x14ac:dyDescent="0.25">
      <c r="A3" s="39"/>
    </row>
    <row r="4" spans="1:7" x14ac:dyDescent="0.25">
      <c r="B4" s="72" t="s">
        <v>21</v>
      </c>
      <c r="C4" s="72"/>
      <c r="D4" s="72"/>
      <c r="E4" s="72"/>
      <c r="F4" s="72"/>
      <c r="G4" s="72"/>
    </row>
    <row r="5" spans="1:7" ht="15" customHeight="1" x14ac:dyDescent="0.25">
      <c r="A5" s="73" t="s">
        <v>11</v>
      </c>
      <c r="B5" s="74" t="s">
        <v>57</v>
      </c>
      <c r="C5" s="74"/>
      <c r="D5" s="75" t="s">
        <v>63</v>
      </c>
      <c r="E5" s="76" t="s">
        <v>64</v>
      </c>
      <c r="F5" s="76"/>
      <c r="G5" s="75" t="s">
        <v>65</v>
      </c>
    </row>
    <row r="6" spans="1:7" ht="19.5" customHeight="1" x14ac:dyDescent="0.25">
      <c r="A6" s="73"/>
      <c r="B6" s="40">
        <v>2025</v>
      </c>
      <c r="C6" s="40">
        <v>2024</v>
      </c>
      <c r="D6" s="75"/>
      <c r="E6" s="40">
        <v>2025</v>
      </c>
      <c r="F6" s="40">
        <v>2024</v>
      </c>
      <c r="G6" s="75"/>
    </row>
    <row r="7" spans="1:7" x14ac:dyDescent="0.25">
      <c r="A7" s="41" t="s">
        <v>14</v>
      </c>
      <c r="B7" s="42">
        <v>2429660</v>
      </c>
      <c r="C7" s="42">
        <v>2233419</v>
      </c>
      <c r="D7" s="48">
        <f>(B7-C7)/C7</f>
        <v>8.7865734105423116E-2</v>
      </c>
      <c r="E7" s="43">
        <v>22295922</v>
      </c>
      <c r="F7" s="42">
        <v>20291057</v>
      </c>
      <c r="G7" s="48">
        <f>(E7-F7)/F7</f>
        <v>9.8805350554187488E-2</v>
      </c>
    </row>
    <row r="8" spans="1:7" x14ac:dyDescent="0.25">
      <c r="A8" s="41" t="s">
        <v>17</v>
      </c>
      <c r="B8" s="42">
        <v>187441</v>
      </c>
      <c r="C8" s="42">
        <v>160123</v>
      </c>
      <c r="D8" s="48">
        <f t="shared" ref="D8:D13" si="0">(B8-C8)/C8</f>
        <v>0.17060634637122712</v>
      </c>
      <c r="E8" s="43">
        <v>1871405</v>
      </c>
      <c r="F8" s="42">
        <v>1613011</v>
      </c>
      <c r="G8" s="48">
        <f t="shared" ref="G8:G13" si="1">(E8-F8)/F8</f>
        <v>0.16019357586526067</v>
      </c>
    </row>
    <row r="9" spans="1:7" x14ac:dyDescent="0.25">
      <c r="A9" s="41" t="s">
        <v>18</v>
      </c>
      <c r="B9" s="42">
        <v>139108</v>
      </c>
      <c r="C9" s="42">
        <v>120968</v>
      </c>
      <c r="D9" s="48">
        <f t="shared" si="0"/>
        <v>0.14995701342503803</v>
      </c>
      <c r="E9" s="43">
        <v>1531446</v>
      </c>
      <c r="F9" s="42">
        <v>1394926</v>
      </c>
      <c r="G9" s="48">
        <f t="shared" si="1"/>
        <v>9.7868990899875691E-2</v>
      </c>
    </row>
    <row r="10" spans="1:7" x14ac:dyDescent="0.25">
      <c r="A10" s="41" t="s">
        <v>19</v>
      </c>
      <c r="B10" s="42">
        <v>71799</v>
      </c>
      <c r="C10" s="42">
        <v>59782</v>
      </c>
      <c r="D10" s="48">
        <f t="shared" si="0"/>
        <v>0.20101368304840922</v>
      </c>
      <c r="E10" s="43">
        <v>753524</v>
      </c>
      <c r="F10" s="42">
        <v>673366</v>
      </c>
      <c r="G10" s="48">
        <f t="shared" si="1"/>
        <v>0.11904075940870196</v>
      </c>
    </row>
    <row r="11" spans="1:7" x14ac:dyDescent="0.25">
      <c r="A11" s="41" t="s">
        <v>20</v>
      </c>
      <c r="B11" s="42">
        <v>44382</v>
      </c>
      <c r="C11" s="42">
        <v>39852</v>
      </c>
      <c r="D11" s="48">
        <f t="shared" si="0"/>
        <v>0.11367058115025595</v>
      </c>
      <c r="E11" s="43">
        <v>409198</v>
      </c>
      <c r="F11" s="42">
        <v>371216</v>
      </c>
      <c r="G11" s="48">
        <f t="shared" si="1"/>
        <v>0.10231778802637817</v>
      </c>
    </row>
    <row r="12" spans="1:7" x14ac:dyDescent="0.25">
      <c r="A12" s="41" t="s">
        <v>15</v>
      </c>
      <c r="B12" s="42">
        <v>8061</v>
      </c>
      <c r="C12" s="42">
        <v>2</v>
      </c>
      <c r="D12" s="48">
        <f t="shared" si="0"/>
        <v>4029.5</v>
      </c>
      <c r="E12" s="43">
        <v>68881</v>
      </c>
      <c r="F12" s="43">
        <v>123</v>
      </c>
      <c r="G12" s="48">
        <f t="shared" si="1"/>
        <v>559.00813008130081</v>
      </c>
    </row>
    <row r="13" spans="1:7" x14ac:dyDescent="0.25">
      <c r="A13" s="45" t="s">
        <v>16</v>
      </c>
      <c r="B13" s="46">
        <v>2880451</v>
      </c>
      <c r="C13" s="46">
        <v>2614146</v>
      </c>
      <c r="D13" s="49">
        <f t="shared" si="0"/>
        <v>0.10187074478625142</v>
      </c>
      <c r="E13" s="46">
        <v>26930376</v>
      </c>
      <c r="F13" s="46">
        <v>24343699</v>
      </c>
      <c r="G13" s="49">
        <f t="shared" si="1"/>
        <v>0.1062565306940412</v>
      </c>
    </row>
    <row r="16" spans="1:7" x14ac:dyDescent="0.25">
      <c r="B16" s="72" t="s">
        <v>22</v>
      </c>
      <c r="C16" s="72"/>
      <c r="D16" s="72"/>
      <c r="E16" s="72"/>
      <c r="F16" s="72"/>
      <c r="G16" s="72"/>
    </row>
    <row r="17" spans="1:7" ht="15" customHeight="1" x14ac:dyDescent="0.25">
      <c r="A17" s="73" t="s">
        <v>11</v>
      </c>
      <c r="B17" s="74" t="s">
        <v>57</v>
      </c>
      <c r="C17" s="74"/>
      <c r="D17" s="75" t="s">
        <v>63</v>
      </c>
      <c r="E17" s="76" t="s">
        <v>64</v>
      </c>
      <c r="F17" s="76"/>
      <c r="G17" s="75" t="s">
        <v>65</v>
      </c>
    </row>
    <row r="18" spans="1:7" x14ac:dyDescent="0.25">
      <c r="A18" s="73"/>
      <c r="B18" s="40">
        <v>2025</v>
      </c>
      <c r="C18" s="40">
        <v>2024</v>
      </c>
      <c r="D18" s="75"/>
      <c r="E18" s="40">
        <v>2025</v>
      </c>
      <c r="F18" s="40">
        <v>2024</v>
      </c>
      <c r="G18" s="75"/>
    </row>
    <row r="19" spans="1:7" x14ac:dyDescent="0.25">
      <c r="A19" s="41" t="s">
        <v>14</v>
      </c>
      <c r="B19" s="42">
        <v>466723</v>
      </c>
      <c r="C19" s="42">
        <v>425601</v>
      </c>
      <c r="D19" s="48">
        <f>(B19-C19)/C19</f>
        <v>9.6621013578445533E-2</v>
      </c>
      <c r="E19" s="43">
        <v>4387780</v>
      </c>
      <c r="F19" s="42">
        <v>4116037</v>
      </c>
      <c r="G19" s="48">
        <f>(E19-F19)/F19</f>
        <v>6.6020543547106111E-2</v>
      </c>
    </row>
    <row r="20" spans="1:7" x14ac:dyDescent="0.25">
      <c r="A20" s="41" t="s">
        <v>31</v>
      </c>
      <c r="B20" s="42">
        <v>179890</v>
      </c>
      <c r="C20" s="42">
        <v>153788</v>
      </c>
      <c r="D20" s="48">
        <f t="shared" ref="D20:D25" si="2">(B20-C20)/C20</f>
        <v>0.16972715686529508</v>
      </c>
      <c r="E20" s="43">
        <v>1703950</v>
      </c>
      <c r="F20" s="42">
        <v>1501021</v>
      </c>
      <c r="G20" s="48">
        <f t="shared" ref="G20:G25" si="3">(E20-F20)/F20</f>
        <v>0.13519397796566471</v>
      </c>
    </row>
    <row r="21" spans="1:7" x14ac:dyDescent="0.25">
      <c r="A21" s="41" t="s">
        <v>18</v>
      </c>
      <c r="B21" s="42">
        <v>116674</v>
      </c>
      <c r="C21" s="42">
        <v>108017</v>
      </c>
      <c r="D21" s="48">
        <f t="shared" si="2"/>
        <v>8.0144792023477782E-2</v>
      </c>
      <c r="E21" s="43">
        <v>1307670</v>
      </c>
      <c r="F21" s="42">
        <v>1226754</v>
      </c>
      <c r="G21" s="48">
        <f t="shared" si="3"/>
        <v>6.5959434409832776E-2</v>
      </c>
    </row>
    <row r="22" spans="1:7" x14ac:dyDescent="0.25">
      <c r="A22" s="41" t="s">
        <v>32</v>
      </c>
      <c r="B22" s="42">
        <v>65698</v>
      </c>
      <c r="C22" s="42">
        <v>55514</v>
      </c>
      <c r="D22" s="48">
        <f t="shared" si="2"/>
        <v>0.18344922001657241</v>
      </c>
      <c r="E22" s="43">
        <v>704508</v>
      </c>
      <c r="F22" s="42">
        <v>654451</v>
      </c>
      <c r="G22" s="48">
        <f t="shared" si="3"/>
        <v>7.6487009722653029E-2</v>
      </c>
    </row>
    <row r="23" spans="1:7" x14ac:dyDescent="0.25">
      <c r="A23" s="41" t="s">
        <v>20</v>
      </c>
      <c r="B23" s="42">
        <v>40947</v>
      </c>
      <c r="C23" s="42">
        <v>39467</v>
      </c>
      <c r="D23" s="48">
        <f t="shared" si="2"/>
        <v>3.7499683279702031E-2</v>
      </c>
      <c r="E23" s="43">
        <v>380712</v>
      </c>
      <c r="F23" s="42">
        <v>370264</v>
      </c>
      <c r="G23" s="48">
        <f t="shared" si="3"/>
        <v>2.8217704124624592E-2</v>
      </c>
    </row>
    <row r="24" spans="1:7" x14ac:dyDescent="0.25">
      <c r="A24" s="41" t="s">
        <v>15</v>
      </c>
      <c r="B24" s="44">
        <v>8061</v>
      </c>
      <c r="C24" s="42"/>
      <c r="D24" s="48"/>
      <c r="E24" s="43">
        <v>68807</v>
      </c>
      <c r="F24" s="42">
        <v>84</v>
      </c>
      <c r="G24" s="48">
        <f t="shared" si="3"/>
        <v>818.13095238095241</v>
      </c>
    </row>
    <row r="25" spans="1:7" x14ac:dyDescent="0.25">
      <c r="A25" s="45" t="s">
        <v>16</v>
      </c>
      <c r="B25" s="46">
        <v>877993</v>
      </c>
      <c r="C25" s="46">
        <v>782387</v>
      </c>
      <c r="D25" s="49">
        <f t="shared" si="2"/>
        <v>0.12219783815426381</v>
      </c>
      <c r="E25" s="46">
        <v>8553427</v>
      </c>
      <c r="F25" s="46">
        <v>7868611</v>
      </c>
      <c r="G25" s="49">
        <f t="shared" si="3"/>
        <v>8.7031370593869742E-2</v>
      </c>
    </row>
    <row r="28" spans="1:7" x14ac:dyDescent="0.25">
      <c r="B28" s="72" t="s">
        <v>23</v>
      </c>
      <c r="C28" s="72"/>
      <c r="D28" s="72"/>
      <c r="E28" s="72"/>
      <c r="F28" s="72"/>
      <c r="G28" s="72"/>
    </row>
    <row r="29" spans="1:7" ht="15" customHeight="1" x14ac:dyDescent="0.25">
      <c r="A29" s="73" t="s">
        <v>11</v>
      </c>
      <c r="B29" s="74" t="s">
        <v>57</v>
      </c>
      <c r="C29" s="74"/>
      <c r="D29" s="75" t="s">
        <v>63</v>
      </c>
      <c r="E29" s="76" t="s">
        <v>64</v>
      </c>
      <c r="F29" s="76"/>
      <c r="G29" s="75" t="s">
        <v>65</v>
      </c>
    </row>
    <row r="30" spans="1:7" x14ac:dyDescent="0.25">
      <c r="A30" s="73"/>
      <c r="B30" s="40">
        <v>2025</v>
      </c>
      <c r="C30" s="40">
        <v>2024</v>
      </c>
      <c r="D30" s="75"/>
      <c r="E30" s="40">
        <v>2025</v>
      </c>
      <c r="F30" s="40">
        <v>2024</v>
      </c>
      <c r="G30" s="75"/>
    </row>
    <row r="31" spans="1:7" x14ac:dyDescent="0.25">
      <c r="A31" s="41" t="s">
        <v>14</v>
      </c>
      <c r="B31" s="42">
        <v>903968</v>
      </c>
      <c r="C31" s="42">
        <v>841363</v>
      </c>
      <c r="D31" s="48">
        <f>(B31-C31)/C31</f>
        <v>7.4409024404448493E-2</v>
      </c>
      <c r="E31" s="43">
        <v>7818230</v>
      </c>
      <c r="F31" s="42">
        <v>7200069</v>
      </c>
      <c r="G31" s="48">
        <f>(E31-F31)/F31</f>
        <v>8.585487166859096E-2</v>
      </c>
    </row>
    <row r="32" spans="1:7" x14ac:dyDescent="0.25">
      <c r="A32" s="41" t="s">
        <v>18</v>
      </c>
      <c r="B32" s="42">
        <v>10385</v>
      </c>
      <c r="C32" s="42">
        <v>5445</v>
      </c>
      <c r="D32" s="48">
        <f t="shared" ref="D32:D36" si="4">(B32-C32)/C32</f>
        <v>0.90725436179981633</v>
      </c>
      <c r="E32" s="43">
        <v>103153</v>
      </c>
      <c r="F32" s="42">
        <v>68805</v>
      </c>
      <c r="G32" s="48">
        <f t="shared" ref="G32:G36" si="5">(E32-F32)/F32</f>
        <v>0.49920790640215101</v>
      </c>
    </row>
    <row r="33" spans="1:7" x14ac:dyDescent="0.25">
      <c r="A33" s="41" t="s">
        <v>32</v>
      </c>
      <c r="B33" s="42">
        <v>6101</v>
      </c>
      <c r="C33" s="42">
        <v>4268</v>
      </c>
      <c r="D33" s="48">
        <f t="shared" si="4"/>
        <v>0.42947516401124647</v>
      </c>
      <c r="E33" s="43">
        <v>48649</v>
      </c>
      <c r="F33" s="42">
        <v>17462</v>
      </c>
      <c r="G33" s="48">
        <f t="shared" si="5"/>
        <v>1.7859924407284389</v>
      </c>
    </row>
    <row r="34" spans="1:7" x14ac:dyDescent="0.25">
      <c r="A34" s="41" t="s">
        <v>31</v>
      </c>
      <c r="B34" s="42">
        <v>3192</v>
      </c>
      <c r="C34" s="42">
        <v>2068</v>
      </c>
      <c r="D34" s="48">
        <f>(B34-C34)/C34</f>
        <v>0.54352030947775631</v>
      </c>
      <c r="E34" s="43">
        <v>43340</v>
      </c>
      <c r="F34" s="42">
        <v>28022</v>
      </c>
      <c r="G34" s="48">
        <f t="shared" si="5"/>
        <v>0.54664192420241242</v>
      </c>
    </row>
    <row r="35" spans="1:7" x14ac:dyDescent="0.25">
      <c r="A35" s="41" t="s">
        <v>27</v>
      </c>
      <c r="B35" s="42">
        <v>6</v>
      </c>
      <c r="C35" s="42">
        <v>2</v>
      </c>
      <c r="D35" s="48">
        <f>(B35-C35)/C35</f>
        <v>2</v>
      </c>
      <c r="E35" s="43">
        <v>144</v>
      </c>
      <c r="F35" s="42">
        <v>39</v>
      </c>
      <c r="G35" s="48">
        <f t="shared" si="5"/>
        <v>2.6923076923076925</v>
      </c>
    </row>
    <row r="36" spans="1:7" x14ac:dyDescent="0.25">
      <c r="A36" s="45" t="s">
        <v>16</v>
      </c>
      <c r="B36" s="46">
        <v>923652</v>
      </c>
      <c r="C36" s="46">
        <v>853146</v>
      </c>
      <c r="D36" s="49">
        <f t="shared" si="4"/>
        <v>8.2642361330885927E-2</v>
      </c>
      <c r="E36" s="46">
        <v>8013516</v>
      </c>
      <c r="F36" s="46">
        <v>7314397</v>
      </c>
      <c r="G36" s="49">
        <f t="shared" si="5"/>
        <v>9.5581221527899024E-2</v>
      </c>
    </row>
    <row r="39" spans="1:7" x14ac:dyDescent="0.25">
      <c r="B39" s="72" t="s">
        <v>24</v>
      </c>
      <c r="C39" s="72"/>
      <c r="D39" s="72"/>
      <c r="E39" s="72"/>
      <c r="F39" s="72"/>
      <c r="G39" s="72"/>
    </row>
    <row r="40" spans="1:7" ht="15" customHeight="1" x14ac:dyDescent="0.25">
      <c r="A40" s="73" t="s">
        <v>11</v>
      </c>
      <c r="B40" s="74" t="s">
        <v>57</v>
      </c>
      <c r="C40" s="74"/>
      <c r="D40" s="75" t="s">
        <v>63</v>
      </c>
      <c r="E40" s="76" t="s">
        <v>64</v>
      </c>
      <c r="F40" s="76"/>
      <c r="G40" s="75" t="s">
        <v>65</v>
      </c>
    </row>
    <row r="41" spans="1:7" x14ac:dyDescent="0.25">
      <c r="A41" s="73"/>
      <c r="B41" s="40">
        <v>2025</v>
      </c>
      <c r="C41" s="40">
        <v>2024</v>
      </c>
      <c r="D41" s="75"/>
      <c r="E41" s="40">
        <v>2025</v>
      </c>
      <c r="F41" s="40">
        <v>2024</v>
      </c>
      <c r="G41" s="75"/>
    </row>
    <row r="42" spans="1:7" ht="15" customHeight="1" x14ac:dyDescent="0.25">
      <c r="A42" s="41" t="s">
        <v>14</v>
      </c>
      <c r="B42" s="42">
        <v>247768</v>
      </c>
      <c r="C42" s="42">
        <v>231028</v>
      </c>
      <c r="D42" s="48">
        <f>(B42-C42)/C42</f>
        <v>7.2458749588794433E-2</v>
      </c>
      <c r="E42" s="43">
        <v>2311445</v>
      </c>
      <c r="F42" s="42">
        <v>2046078</v>
      </c>
      <c r="G42" s="48">
        <f>(E42-F42)/F42</f>
        <v>0.12969544660565238</v>
      </c>
    </row>
    <row r="43" spans="1:7" x14ac:dyDescent="0.25">
      <c r="A43" s="41" t="s">
        <v>18</v>
      </c>
      <c r="B43" s="42">
        <v>6150</v>
      </c>
      <c r="C43" s="42">
        <v>1862</v>
      </c>
      <c r="D43" s="48">
        <f t="shared" ref="D43:D44" si="6">(B43-C43)/C43</f>
        <v>2.3029001074113857</v>
      </c>
      <c r="E43" s="43">
        <v>56204</v>
      </c>
      <c r="F43" s="42">
        <v>39876</v>
      </c>
      <c r="G43" s="48">
        <f t="shared" ref="G43:G45" si="7">(E43-F43)/F43</f>
        <v>0.40946935500050158</v>
      </c>
    </row>
    <row r="44" spans="1:7" x14ac:dyDescent="0.25">
      <c r="A44" s="41" t="s">
        <v>31</v>
      </c>
      <c r="B44" s="42">
        <v>1501</v>
      </c>
      <c r="C44" s="42">
        <v>937</v>
      </c>
      <c r="D44" s="48">
        <f t="shared" si="6"/>
        <v>0.60192102454642471</v>
      </c>
      <c r="E44" s="43">
        <v>30811</v>
      </c>
      <c r="F44" s="42">
        <v>21876</v>
      </c>
      <c r="G44" s="48">
        <f t="shared" si="7"/>
        <v>0.40843847138416528</v>
      </c>
    </row>
    <row r="45" spans="1:7" x14ac:dyDescent="0.25">
      <c r="A45" s="41" t="s">
        <v>27</v>
      </c>
      <c r="B45" s="42"/>
      <c r="C45" s="42"/>
      <c r="D45" s="48"/>
      <c r="E45" s="43">
        <v>9</v>
      </c>
      <c r="F45" s="42">
        <v>1070</v>
      </c>
      <c r="G45" s="48">
        <f t="shared" si="7"/>
        <v>-0.99158878504672898</v>
      </c>
    </row>
    <row r="46" spans="1:7" x14ac:dyDescent="0.25">
      <c r="A46" s="45" t="s">
        <v>16</v>
      </c>
      <c r="B46" s="46">
        <v>255419</v>
      </c>
      <c r="C46" s="46">
        <v>233827</v>
      </c>
      <c r="D46" s="49">
        <f t="shared" ref="D46" si="8">(B46-C46)/C46</f>
        <v>9.234177404662422E-2</v>
      </c>
      <c r="E46" s="46">
        <v>2398469</v>
      </c>
      <c r="F46" s="46">
        <v>2108900</v>
      </c>
      <c r="G46" s="49">
        <f t="shared" ref="G46" si="9">(E46-F46)/F46</f>
        <v>0.1373080752999194</v>
      </c>
    </row>
    <row r="49" spans="1:7" x14ac:dyDescent="0.25">
      <c r="B49" s="72" t="s">
        <v>25</v>
      </c>
      <c r="C49" s="72"/>
      <c r="D49" s="72"/>
      <c r="E49" s="72"/>
      <c r="F49" s="72"/>
      <c r="G49" s="72"/>
    </row>
    <row r="50" spans="1:7" ht="15" customHeight="1" x14ac:dyDescent="0.25">
      <c r="A50" s="73" t="s">
        <v>11</v>
      </c>
      <c r="B50" s="74" t="s">
        <v>57</v>
      </c>
      <c r="C50" s="74"/>
      <c r="D50" s="75" t="s">
        <v>63</v>
      </c>
      <c r="E50" s="76" t="s">
        <v>64</v>
      </c>
      <c r="F50" s="76"/>
      <c r="G50" s="75" t="s">
        <v>65</v>
      </c>
    </row>
    <row r="51" spans="1:7" x14ac:dyDescent="0.25">
      <c r="A51" s="73"/>
      <c r="B51" s="40">
        <v>2025</v>
      </c>
      <c r="C51" s="40">
        <v>2024</v>
      </c>
      <c r="D51" s="75"/>
      <c r="E51" s="40">
        <v>2025</v>
      </c>
      <c r="F51" s="40">
        <v>2024</v>
      </c>
      <c r="G51" s="75"/>
    </row>
    <row r="52" spans="1:7" x14ac:dyDescent="0.25">
      <c r="A52" s="41" t="s">
        <v>14</v>
      </c>
      <c r="B52" s="42">
        <v>220793</v>
      </c>
      <c r="C52" s="42">
        <v>198420</v>
      </c>
      <c r="D52" s="48">
        <f>(B52-C52)/C52</f>
        <v>0.11275577058764237</v>
      </c>
      <c r="E52" s="43">
        <v>2134752</v>
      </c>
      <c r="F52" s="42">
        <v>1829421</v>
      </c>
      <c r="G52" s="48">
        <f>(E52-F52)/F52</f>
        <v>0.16690034715901916</v>
      </c>
    </row>
    <row r="53" spans="1:7" ht="15" customHeight="1" x14ac:dyDescent="0.25">
      <c r="A53" s="41" t="s">
        <v>17</v>
      </c>
      <c r="B53" s="42">
        <v>2098</v>
      </c>
      <c r="C53" s="42">
        <v>1497</v>
      </c>
      <c r="D53" s="48">
        <f>(B53-C53)/C53</f>
        <v>0.40146960587842351</v>
      </c>
      <c r="E53" s="43">
        <v>29192</v>
      </c>
      <c r="F53" s="42">
        <v>21533</v>
      </c>
      <c r="G53" s="48">
        <f t="shared" ref="G53:G55" si="10">(E53-F53)/F53</f>
        <v>0.35568662053592159</v>
      </c>
    </row>
    <row r="54" spans="1:7" x14ac:dyDescent="0.25">
      <c r="A54" s="41" t="s">
        <v>27</v>
      </c>
      <c r="B54" s="42">
        <v>150</v>
      </c>
      <c r="C54" s="42"/>
      <c r="D54" s="48"/>
      <c r="E54" s="43">
        <v>214</v>
      </c>
      <c r="F54" s="42">
        <v>1634</v>
      </c>
      <c r="G54" s="48">
        <f t="shared" si="10"/>
        <v>-0.86903304773561807</v>
      </c>
    </row>
    <row r="55" spans="1:7" x14ac:dyDescent="0.25">
      <c r="A55" s="45" t="s">
        <v>16</v>
      </c>
      <c r="B55" s="46">
        <v>223041</v>
      </c>
      <c r="C55" s="46">
        <v>199917</v>
      </c>
      <c r="D55" s="49">
        <f t="shared" ref="D55" si="11">(B55-C55)/C55</f>
        <v>0.11566800222092168</v>
      </c>
      <c r="E55" s="46">
        <v>2164158</v>
      </c>
      <c r="F55" s="46">
        <v>1852588</v>
      </c>
      <c r="G55" s="49">
        <f t="shared" si="10"/>
        <v>0.16818094471085854</v>
      </c>
    </row>
    <row r="58" spans="1:7" x14ac:dyDescent="0.25">
      <c r="B58" s="72" t="s">
        <v>26</v>
      </c>
      <c r="C58" s="72"/>
      <c r="D58" s="72"/>
      <c r="E58" s="72"/>
      <c r="F58" s="72"/>
      <c r="G58" s="72"/>
    </row>
    <row r="59" spans="1:7" ht="15" customHeight="1" x14ac:dyDescent="0.25">
      <c r="A59" s="73" t="s">
        <v>11</v>
      </c>
      <c r="B59" s="74" t="s">
        <v>57</v>
      </c>
      <c r="C59" s="74"/>
      <c r="D59" s="75" t="s">
        <v>63</v>
      </c>
      <c r="E59" s="76" t="s">
        <v>64</v>
      </c>
      <c r="F59" s="76"/>
      <c r="G59" s="75" t="s">
        <v>65</v>
      </c>
    </row>
    <row r="60" spans="1:7" x14ac:dyDescent="0.25">
      <c r="A60" s="73"/>
      <c r="B60" s="40">
        <v>2025</v>
      </c>
      <c r="C60" s="40">
        <v>2024</v>
      </c>
      <c r="D60" s="75"/>
      <c r="E60" s="40">
        <v>2025</v>
      </c>
      <c r="F60" s="40">
        <v>2024</v>
      </c>
      <c r="G60" s="75"/>
    </row>
    <row r="61" spans="1:7" x14ac:dyDescent="0.25">
      <c r="A61" s="41" t="s">
        <v>14</v>
      </c>
      <c r="B61" s="42">
        <v>164629</v>
      </c>
      <c r="C61" s="42">
        <v>164292</v>
      </c>
      <c r="D61" s="48">
        <f>(B61-C61)/C61</f>
        <v>2.051225866140774E-3</v>
      </c>
      <c r="E61" s="43">
        <v>1498740</v>
      </c>
      <c r="F61" s="42">
        <v>1551209</v>
      </c>
      <c r="G61" s="48">
        <f>(E61-F61)/F61</f>
        <v>-3.3824584565974022E-2</v>
      </c>
    </row>
    <row r="62" spans="1:7" x14ac:dyDescent="0.25">
      <c r="A62" s="41" t="s">
        <v>17</v>
      </c>
      <c r="B62" s="42"/>
      <c r="C62" s="42"/>
      <c r="D62" s="48"/>
      <c r="E62" s="43">
        <v>14041</v>
      </c>
      <c r="F62" s="42">
        <v>10346</v>
      </c>
      <c r="G62" s="48">
        <f t="shared" ref="G62" si="12">(E62-F62)/F62</f>
        <v>0.35714285714285715</v>
      </c>
    </row>
    <row r="63" spans="1:7" x14ac:dyDescent="0.25">
      <c r="A63" s="41" t="s">
        <v>27</v>
      </c>
      <c r="B63" s="42">
        <v>106</v>
      </c>
      <c r="C63" s="42"/>
      <c r="D63" s="48"/>
      <c r="E63" s="43">
        <v>241</v>
      </c>
      <c r="F63" s="42"/>
      <c r="G63" s="48"/>
    </row>
    <row r="64" spans="1:7" x14ac:dyDescent="0.25">
      <c r="A64" s="45" t="s">
        <v>16</v>
      </c>
      <c r="B64" s="46">
        <v>164735</v>
      </c>
      <c r="C64" s="46">
        <v>164292</v>
      </c>
      <c r="D64" s="49">
        <f t="shared" ref="D64" si="13">(B64-C64)/C64</f>
        <v>2.6964185718111656E-3</v>
      </c>
      <c r="E64" s="46">
        <v>1513022</v>
      </c>
      <c r="F64" s="46">
        <v>1561555</v>
      </c>
      <c r="G64" s="49">
        <f t="shared" ref="G64" si="14">(E64-F64)/F64</f>
        <v>-3.1079917133882574E-2</v>
      </c>
    </row>
    <row r="67" spans="1:7" x14ac:dyDescent="0.25">
      <c r="B67" s="72" t="s">
        <v>28</v>
      </c>
      <c r="C67" s="72"/>
      <c r="D67" s="72"/>
      <c r="E67" s="72"/>
      <c r="F67" s="72"/>
      <c r="G67" s="72"/>
    </row>
    <row r="68" spans="1:7" ht="15" customHeight="1" x14ac:dyDescent="0.25">
      <c r="A68" s="73" t="s">
        <v>11</v>
      </c>
      <c r="B68" s="74" t="s">
        <v>57</v>
      </c>
      <c r="C68" s="74"/>
      <c r="D68" s="75" t="s">
        <v>63</v>
      </c>
      <c r="E68" s="76" t="s">
        <v>64</v>
      </c>
      <c r="F68" s="76"/>
      <c r="G68" s="75" t="s">
        <v>65</v>
      </c>
    </row>
    <row r="69" spans="1:7" x14ac:dyDescent="0.25">
      <c r="A69" s="73"/>
      <c r="B69" s="40">
        <v>2025</v>
      </c>
      <c r="C69" s="40">
        <v>2024</v>
      </c>
      <c r="D69" s="75"/>
      <c r="E69" s="40">
        <v>2025</v>
      </c>
      <c r="F69" s="40">
        <v>2024</v>
      </c>
      <c r="G69" s="75"/>
    </row>
    <row r="70" spans="1:7" x14ac:dyDescent="0.25">
      <c r="A70" s="41" t="s">
        <v>14</v>
      </c>
      <c r="B70" s="42">
        <v>69755</v>
      </c>
      <c r="C70" s="42">
        <v>69320</v>
      </c>
      <c r="D70" s="48">
        <f>(B70-C70)/C70</f>
        <v>6.275245239469129E-3</v>
      </c>
      <c r="E70" s="43">
        <v>746710</v>
      </c>
      <c r="F70" s="42">
        <v>717758</v>
      </c>
      <c r="G70" s="48">
        <f>(E70-F70)/F70</f>
        <v>4.033671516026293E-2</v>
      </c>
    </row>
    <row r="71" spans="1:7" x14ac:dyDescent="0.25">
      <c r="A71" s="41" t="s">
        <v>17</v>
      </c>
      <c r="B71" s="42">
        <v>760</v>
      </c>
      <c r="C71" s="42">
        <v>1104</v>
      </c>
      <c r="D71" s="48">
        <f t="shared" ref="D71:D72" si="15">(B71-C71)/C71</f>
        <v>-0.31159420289855072</v>
      </c>
      <c r="E71" s="43">
        <v>11898</v>
      </c>
      <c r="F71" s="42">
        <v>10856</v>
      </c>
      <c r="G71" s="48">
        <f>(E71-F71)/F71</f>
        <v>9.5983787767133386E-2</v>
      </c>
    </row>
    <row r="72" spans="1:7" x14ac:dyDescent="0.25">
      <c r="A72" s="41" t="s">
        <v>27</v>
      </c>
      <c r="B72" s="42">
        <v>127</v>
      </c>
      <c r="C72" s="42">
        <v>159</v>
      </c>
      <c r="D72" s="48">
        <f t="shared" si="15"/>
        <v>-0.20125786163522014</v>
      </c>
      <c r="E72" s="43">
        <v>1350</v>
      </c>
      <c r="F72" s="42">
        <v>615</v>
      </c>
      <c r="G72" s="48">
        <f t="shared" ref="G72:G73" si="16">(E72-F72)/F72</f>
        <v>1.1951219512195121</v>
      </c>
    </row>
    <row r="73" spans="1:7" x14ac:dyDescent="0.25">
      <c r="A73" s="45" t="s">
        <v>16</v>
      </c>
      <c r="B73" s="46">
        <v>70642</v>
      </c>
      <c r="C73" s="46">
        <v>70583</v>
      </c>
      <c r="D73" s="49">
        <f t="shared" ref="D73" si="17">(B73-C73)/C73</f>
        <v>8.3589532890356033E-4</v>
      </c>
      <c r="E73" s="46">
        <v>759958</v>
      </c>
      <c r="F73" s="46">
        <v>729229</v>
      </c>
      <c r="G73" s="49">
        <f t="shared" si="16"/>
        <v>4.2139026286667151E-2</v>
      </c>
    </row>
    <row r="76" spans="1:7" x14ac:dyDescent="0.25">
      <c r="B76" s="72" t="s">
        <v>29</v>
      </c>
      <c r="C76" s="72"/>
      <c r="D76" s="72"/>
      <c r="E76" s="72"/>
      <c r="F76" s="72"/>
      <c r="G76" s="72"/>
    </row>
    <row r="77" spans="1:7" ht="15" customHeight="1" x14ac:dyDescent="0.25">
      <c r="A77" s="73" t="s">
        <v>11</v>
      </c>
      <c r="B77" s="74" t="s">
        <v>57</v>
      </c>
      <c r="C77" s="74"/>
      <c r="D77" s="75" t="s">
        <v>63</v>
      </c>
      <c r="E77" s="76" t="s">
        <v>64</v>
      </c>
      <c r="F77" s="76"/>
      <c r="G77" s="75" t="s">
        <v>65</v>
      </c>
    </row>
    <row r="78" spans="1:7" x14ac:dyDescent="0.25">
      <c r="A78" s="73"/>
      <c r="B78" s="40">
        <v>2025</v>
      </c>
      <c r="C78" s="40">
        <v>2024</v>
      </c>
      <c r="D78" s="75"/>
      <c r="E78" s="40">
        <v>2025</v>
      </c>
      <c r="F78" s="40">
        <v>2024</v>
      </c>
      <c r="G78" s="75"/>
    </row>
    <row r="79" spans="1:7" x14ac:dyDescent="0.25">
      <c r="A79" s="41" t="s">
        <v>14</v>
      </c>
      <c r="B79" s="42">
        <v>103578</v>
      </c>
      <c r="C79" s="42">
        <v>82676</v>
      </c>
      <c r="D79" s="48">
        <f>(B79-C79)/C79</f>
        <v>0.25281823019981614</v>
      </c>
      <c r="E79" s="43">
        <v>990006</v>
      </c>
      <c r="F79" s="42">
        <v>860993</v>
      </c>
      <c r="G79" s="48">
        <f>(E79-F79)/F79</f>
        <v>0.14984210092300401</v>
      </c>
    </row>
    <row r="80" spans="1:7" x14ac:dyDescent="0.25">
      <c r="A80" s="41" t="s">
        <v>27</v>
      </c>
      <c r="B80" s="42"/>
      <c r="C80" s="42"/>
      <c r="D80" s="48"/>
      <c r="E80" s="43">
        <v>544</v>
      </c>
      <c r="F80" s="42">
        <v>580</v>
      </c>
      <c r="G80" s="48">
        <f>(E80-F80)/F80</f>
        <v>-6.2068965517241378E-2</v>
      </c>
    </row>
    <row r="81" spans="1:7" x14ac:dyDescent="0.25">
      <c r="A81" s="45" t="s">
        <v>16</v>
      </c>
      <c r="B81" s="46">
        <v>103578</v>
      </c>
      <c r="C81" s="46">
        <v>82676</v>
      </c>
      <c r="D81" s="49">
        <f t="shared" ref="D81" si="18">(B81-C81)/C81</f>
        <v>0.25281823019981614</v>
      </c>
      <c r="E81" s="46">
        <v>990550</v>
      </c>
      <c r="F81" s="46">
        <v>861573</v>
      </c>
      <c r="G81" s="49">
        <f t="shared" ref="G81" si="19">(E81-F81)/F81</f>
        <v>0.14969944508474617</v>
      </c>
    </row>
    <row r="84" spans="1:7" x14ac:dyDescent="0.25">
      <c r="B84" s="72" t="s">
        <v>30</v>
      </c>
      <c r="C84" s="72"/>
      <c r="D84" s="72"/>
      <c r="E84" s="72"/>
      <c r="F84" s="72"/>
      <c r="G84" s="72"/>
    </row>
    <row r="85" spans="1:7" ht="15" customHeight="1" x14ac:dyDescent="0.25">
      <c r="A85" s="73" t="s">
        <v>11</v>
      </c>
      <c r="B85" s="74" t="s">
        <v>57</v>
      </c>
      <c r="C85" s="74"/>
      <c r="D85" s="75" t="s">
        <v>63</v>
      </c>
      <c r="E85" s="76" t="s">
        <v>64</v>
      </c>
      <c r="F85" s="76"/>
      <c r="G85" s="75" t="s">
        <v>65</v>
      </c>
    </row>
    <row r="86" spans="1:7" x14ac:dyDescent="0.25">
      <c r="A86" s="73"/>
      <c r="B86" s="40">
        <v>2025</v>
      </c>
      <c r="C86" s="40">
        <v>2024</v>
      </c>
      <c r="D86" s="75"/>
      <c r="E86" s="40">
        <v>2025</v>
      </c>
      <c r="F86" s="40">
        <v>2024</v>
      </c>
      <c r="G86" s="75"/>
    </row>
    <row r="87" spans="1:7" x14ac:dyDescent="0.25">
      <c r="A87" s="41" t="s">
        <v>14</v>
      </c>
      <c r="B87" s="42">
        <v>160647</v>
      </c>
      <c r="C87" s="42">
        <v>145549</v>
      </c>
      <c r="D87" s="48">
        <f>(B87-C87)/C87</f>
        <v>0.10373138942898955</v>
      </c>
      <c r="E87" s="43">
        <v>1550013</v>
      </c>
      <c r="F87" s="42">
        <v>1285011</v>
      </c>
      <c r="G87" s="48">
        <f>(E87-F87)/F87</f>
        <v>0.20622547199985058</v>
      </c>
    </row>
    <row r="88" spans="1:7" x14ac:dyDescent="0.25">
      <c r="A88" s="41" t="s">
        <v>17</v>
      </c>
      <c r="B88" s="42"/>
      <c r="C88" s="42"/>
      <c r="D88" s="48"/>
      <c r="E88" s="43">
        <v>35954</v>
      </c>
      <c r="F88" s="42">
        <v>18401</v>
      </c>
      <c r="G88" s="48">
        <f>(E88-F88)/F88</f>
        <v>0.9539155480680398</v>
      </c>
    </row>
    <row r="89" spans="1:7" x14ac:dyDescent="0.25">
      <c r="A89" s="41" t="s">
        <v>20</v>
      </c>
      <c r="B89" s="42">
        <v>3152</v>
      </c>
      <c r="C89" s="42">
        <v>226</v>
      </c>
      <c r="D89" s="48">
        <f t="shared" ref="D89" si="20">(B89-C89)/C89</f>
        <v>12.946902654867257</v>
      </c>
      <c r="E89" s="43">
        <v>27705</v>
      </c>
      <c r="F89" s="42">
        <v>335</v>
      </c>
      <c r="G89" s="48">
        <f>(E89-F89)/F89</f>
        <v>81.701492537313428</v>
      </c>
    </row>
    <row r="90" spans="1:7" x14ac:dyDescent="0.25">
      <c r="A90" s="41" t="s">
        <v>27</v>
      </c>
      <c r="B90" s="42">
        <v>51</v>
      </c>
      <c r="C90" s="42">
        <v>729</v>
      </c>
      <c r="D90" s="48">
        <f t="shared" ref="D90" si="21">(B90-C90)/C90</f>
        <v>-0.93004115226337447</v>
      </c>
      <c r="E90" s="43">
        <v>764</v>
      </c>
      <c r="F90" s="42">
        <v>670</v>
      </c>
      <c r="G90" s="48">
        <f t="shared" ref="G90:G91" si="22">(E90-F90)/F90</f>
        <v>0.14029850746268657</v>
      </c>
    </row>
    <row r="91" spans="1:7" x14ac:dyDescent="0.25">
      <c r="A91" s="45" t="s">
        <v>16</v>
      </c>
      <c r="B91" s="46">
        <v>163850</v>
      </c>
      <c r="C91" s="46">
        <v>146504</v>
      </c>
      <c r="D91" s="49">
        <f t="shared" ref="D91" si="23">(B91-C91)/C91</f>
        <v>0.11839949762463824</v>
      </c>
      <c r="E91" s="46">
        <v>1614436</v>
      </c>
      <c r="F91" s="46">
        <v>1304417</v>
      </c>
      <c r="G91" s="49">
        <f t="shared" si="22"/>
        <v>0.23766862897371011</v>
      </c>
    </row>
    <row r="94" spans="1:7" x14ac:dyDescent="0.25">
      <c r="B94" s="55"/>
    </row>
  </sheetData>
  <mergeCells count="55">
    <mergeCell ref="B84:G84"/>
    <mergeCell ref="A85:A86"/>
    <mergeCell ref="B85:C85"/>
    <mergeCell ref="D85:D86"/>
    <mergeCell ref="E85:F85"/>
    <mergeCell ref="G85:G86"/>
    <mergeCell ref="B76:G76"/>
    <mergeCell ref="A77:A78"/>
    <mergeCell ref="B77:C77"/>
    <mergeCell ref="D77:D78"/>
    <mergeCell ref="E77:F77"/>
    <mergeCell ref="G77:G78"/>
    <mergeCell ref="B67:G67"/>
    <mergeCell ref="A68:A69"/>
    <mergeCell ref="B68:C68"/>
    <mergeCell ref="D68:D69"/>
    <mergeCell ref="E68:F68"/>
    <mergeCell ref="G68:G69"/>
    <mergeCell ref="B39:G39"/>
    <mergeCell ref="A40:A41"/>
    <mergeCell ref="B40:C40"/>
    <mergeCell ref="D40:D41"/>
    <mergeCell ref="A2:G2"/>
    <mergeCell ref="B28:G28"/>
    <mergeCell ref="A29:A30"/>
    <mergeCell ref="B29:C29"/>
    <mergeCell ref="D29:D30"/>
    <mergeCell ref="E29:F29"/>
    <mergeCell ref="G29:G30"/>
    <mergeCell ref="B4:G4"/>
    <mergeCell ref="B16:G16"/>
    <mergeCell ref="A17:A18"/>
    <mergeCell ref="B17:C17"/>
    <mergeCell ref="D17:D18"/>
    <mergeCell ref="E17:F17"/>
    <mergeCell ref="G17:G18"/>
    <mergeCell ref="A5:A6"/>
    <mergeCell ref="B5:C5"/>
    <mergeCell ref="D5:D6"/>
    <mergeCell ref="E5:F5"/>
    <mergeCell ref="G5:G6"/>
    <mergeCell ref="E40:F40"/>
    <mergeCell ref="G40:G41"/>
    <mergeCell ref="B49:G49"/>
    <mergeCell ref="A50:A51"/>
    <mergeCell ref="B50:C50"/>
    <mergeCell ref="D50:D51"/>
    <mergeCell ref="E50:F50"/>
    <mergeCell ref="G50:G51"/>
    <mergeCell ref="B58:G58"/>
    <mergeCell ref="A59:A60"/>
    <mergeCell ref="B59:C59"/>
    <mergeCell ref="D59:D60"/>
    <mergeCell ref="E59:F59"/>
    <mergeCell ref="G59:G6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61"/>
  <sheetViews>
    <sheetView workbookViewId="0">
      <selection activeCell="F27" sqref="F27"/>
    </sheetView>
  </sheetViews>
  <sheetFormatPr baseColWidth="10" defaultRowHeight="15" x14ac:dyDescent="0.25"/>
  <cols>
    <col min="1" max="1" width="31.28515625" customWidth="1"/>
    <col min="2" max="2" width="14.7109375" customWidth="1"/>
    <col min="3" max="3" width="23.42578125" customWidth="1"/>
  </cols>
  <sheetData>
    <row r="3" spans="1:3" ht="15.75" thickBot="1" x14ac:dyDescent="0.3"/>
    <row r="4" spans="1:3" ht="15.75" thickBot="1" x14ac:dyDescent="0.3">
      <c r="A4" s="79" t="s">
        <v>66</v>
      </c>
      <c r="B4" s="80"/>
      <c r="C4" s="81"/>
    </row>
    <row r="5" spans="1:3" x14ac:dyDescent="0.25">
      <c r="A5" s="32" t="s">
        <v>10</v>
      </c>
      <c r="B5" s="33" t="s">
        <v>11</v>
      </c>
      <c r="C5" s="34" t="s">
        <v>12</v>
      </c>
    </row>
    <row r="6" spans="1:3" x14ac:dyDescent="0.25">
      <c r="A6" s="28" t="s">
        <v>73</v>
      </c>
      <c r="B6" s="35">
        <v>80370</v>
      </c>
      <c r="C6" s="56">
        <f>B6/$B$11</f>
        <v>2.7901880642996531E-2</v>
      </c>
    </row>
    <row r="7" spans="1:3" x14ac:dyDescent="0.25">
      <c r="A7" s="28" t="s">
        <v>76</v>
      </c>
      <c r="B7" s="35">
        <v>61541</v>
      </c>
      <c r="C7" s="56">
        <f t="shared" ref="C7:C10" si="0">B7/$B$11</f>
        <v>2.1365057069188124E-2</v>
      </c>
    </row>
    <row r="8" spans="1:3" x14ac:dyDescent="0.25">
      <c r="A8" s="28" t="s">
        <v>74</v>
      </c>
      <c r="B8" s="35">
        <v>53292</v>
      </c>
      <c r="C8" s="56">
        <f t="shared" si="0"/>
        <v>1.8501269419268024E-2</v>
      </c>
    </row>
    <row r="9" spans="1:3" x14ac:dyDescent="0.25">
      <c r="A9" s="28" t="s">
        <v>75</v>
      </c>
      <c r="B9" s="35">
        <v>48576</v>
      </c>
      <c r="C9" s="56">
        <f t="shared" si="0"/>
        <v>1.6864025807069794E-2</v>
      </c>
    </row>
    <row r="10" spans="1:3" x14ac:dyDescent="0.25">
      <c r="A10" s="28" t="s">
        <v>77</v>
      </c>
      <c r="B10" s="35">
        <v>46708</v>
      </c>
      <c r="C10" s="56">
        <f t="shared" si="0"/>
        <v>1.6215516250753789E-2</v>
      </c>
    </row>
    <row r="11" spans="1:3" x14ac:dyDescent="0.25">
      <c r="A11" s="30" t="s">
        <v>13</v>
      </c>
      <c r="B11" s="37">
        <v>2880451</v>
      </c>
      <c r="C11" s="47">
        <f t="shared" ref="C11" si="1">B11/$B$11*100</f>
        <v>100</v>
      </c>
    </row>
    <row r="13" spans="1:3" ht="15.75" thickBot="1" x14ac:dyDescent="0.3"/>
    <row r="14" spans="1:3" ht="15.75" thickBot="1" x14ac:dyDescent="0.3">
      <c r="A14" s="79" t="s">
        <v>67</v>
      </c>
      <c r="B14" s="80"/>
      <c r="C14" s="81"/>
    </row>
    <row r="15" spans="1:3" x14ac:dyDescent="0.25">
      <c r="A15" s="32" t="s">
        <v>10</v>
      </c>
      <c r="B15" s="33" t="s">
        <v>11</v>
      </c>
      <c r="C15" s="34" t="s">
        <v>12</v>
      </c>
    </row>
    <row r="16" spans="1:3" x14ac:dyDescent="0.25">
      <c r="A16" s="28" t="s">
        <v>76</v>
      </c>
      <c r="B16" s="35">
        <v>61541</v>
      </c>
      <c r="C16" s="56">
        <f>B16/$B$21</f>
        <v>7.0092813951819655E-2</v>
      </c>
    </row>
    <row r="17" spans="1:3" x14ac:dyDescent="0.25">
      <c r="A17" s="28" t="s">
        <v>85</v>
      </c>
      <c r="B17" s="35">
        <v>46708</v>
      </c>
      <c r="C17" s="56">
        <f t="shared" ref="C17:C20" si="2">B17/$B$21</f>
        <v>5.3198601811176173E-2</v>
      </c>
    </row>
    <row r="18" spans="1:3" x14ac:dyDescent="0.25">
      <c r="A18" s="28" t="s">
        <v>86</v>
      </c>
      <c r="B18" s="35">
        <v>46478</v>
      </c>
      <c r="C18" s="56">
        <f t="shared" si="2"/>
        <v>5.293664072492605E-2</v>
      </c>
    </row>
    <row r="19" spans="1:3" x14ac:dyDescent="0.25">
      <c r="A19" s="28" t="s">
        <v>87</v>
      </c>
      <c r="B19" s="35">
        <v>35146</v>
      </c>
      <c r="C19" s="56">
        <f t="shared" si="2"/>
        <v>4.0029931901507186E-2</v>
      </c>
    </row>
    <row r="20" spans="1:3" x14ac:dyDescent="0.25">
      <c r="A20" s="28" t="s">
        <v>88</v>
      </c>
      <c r="B20" s="35">
        <v>31603</v>
      </c>
      <c r="C20" s="56">
        <f t="shared" si="2"/>
        <v>3.5994592212010804E-2</v>
      </c>
    </row>
    <row r="21" spans="1:3" x14ac:dyDescent="0.25">
      <c r="A21" s="30" t="s">
        <v>13</v>
      </c>
      <c r="B21" s="37">
        <v>877993</v>
      </c>
      <c r="C21" s="47">
        <f t="shared" ref="C21" si="3">B21/$B$21*100</f>
        <v>100</v>
      </c>
    </row>
    <row r="23" spans="1:3" ht="15.75" thickBot="1" x14ac:dyDescent="0.3"/>
    <row r="24" spans="1:3" ht="15.75" thickBot="1" x14ac:dyDescent="0.3">
      <c r="A24" s="79" t="s">
        <v>68</v>
      </c>
      <c r="B24" s="80"/>
      <c r="C24" s="81"/>
    </row>
    <row r="25" spans="1:3" x14ac:dyDescent="0.25">
      <c r="A25" s="32" t="s">
        <v>10</v>
      </c>
      <c r="B25" s="33" t="s">
        <v>11</v>
      </c>
      <c r="C25" s="34" t="s">
        <v>12</v>
      </c>
    </row>
    <row r="26" spans="1:3" x14ac:dyDescent="0.25">
      <c r="A26" s="28" t="s">
        <v>73</v>
      </c>
      <c r="B26" s="35">
        <v>80370</v>
      </c>
      <c r="C26" s="56">
        <f>B26/$B$31</f>
        <v>8.7013290719881509E-2</v>
      </c>
    </row>
    <row r="27" spans="1:3" x14ac:dyDescent="0.25">
      <c r="A27" s="28" t="s">
        <v>74</v>
      </c>
      <c r="B27" s="35">
        <v>53292</v>
      </c>
      <c r="C27" s="56">
        <f t="shared" ref="C27:C30" si="4">B27/$B$31</f>
        <v>5.7697054734900159E-2</v>
      </c>
    </row>
    <row r="28" spans="1:3" x14ac:dyDescent="0.25">
      <c r="A28" s="28" t="s">
        <v>75</v>
      </c>
      <c r="B28" s="35">
        <v>48576</v>
      </c>
      <c r="C28" s="56">
        <f t="shared" si="4"/>
        <v>5.2591235660183706E-2</v>
      </c>
    </row>
    <row r="29" spans="1:3" x14ac:dyDescent="0.25">
      <c r="A29" s="28" t="s">
        <v>78</v>
      </c>
      <c r="B29" s="35">
        <v>37695</v>
      </c>
      <c r="C29" s="56">
        <f t="shared" si="4"/>
        <v>4.081082485611464E-2</v>
      </c>
    </row>
    <row r="30" spans="1:3" x14ac:dyDescent="0.25">
      <c r="A30" s="28" t="s">
        <v>79</v>
      </c>
      <c r="B30" s="35">
        <v>32008</v>
      </c>
      <c r="C30" s="56">
        <f t="shared" si="4"/>
        <v>3.4653744050789692E-2</v>
      </c>
    </row>
    <row r="31" spans="1:3" x14ac:dyDescent="0.25">
      <c r="A31" s="30" t="s">
        <v>13</v>
      </c>
      <c r="B31" s="37">
        <v>923652</v>
      </c>
      <c r="C31" s="47">
        <f t="shared" ref="C31" si="5">B31/$B$31*100</f>
        <v>100</v>
      </c>
    </row>
    <row r="33" spans="1:3" ht="15.75" thickBot="1" x14ac:dyDescent="0.3"/>
    <row r="34" spans="1:3" ht="15.75" thickBot="1" x14ac:dyDescent="0.3">
      <c r="A34" s="79" t="s">
        <v>69</v>
      </c>
      <c r="B34" s="80"/>
      <c r="C34" s="81"/>
    </row>
    <row r="35" spans="1:3" x14ac:dyDescent="0.25">
      <c r="A35" s="32" t="s">
        <v>10</v>
      </c>
      <c r="B35" s="33" t="s">
        <v>11</v>
      </c>
      <c r="C35" s="34" t="s">
        <v>12</v>
      </c>
    </row>
    <row r="36" spans="1:3" x14ac:dyDescent="0.25">
      <c r="A36" s="28" t="s">
        <v>80</v>
      </c>
      <c r="B36" s="35">
        <v>40830</v>
      </c>
      <c r="C36" s="36">
        <f>B36/$B$41*100</f>
        <v>15.98549833802497</v>
      </c>
    </row>
    <row r="37" spans="1:3" x14ac:dyDescent="0.25">
      <c r="A37" s="28" t="s">
        <v>81</v>
      </c>
      <c r="B37" s="35">
        <v>18425</v>
      </c>
      <c r="C37" s="36">
        <f t="shared" ref="C37:C41" si="6">B37/$B$41*100</f>
        <v>7.2136372000516795</v>
      </c>
    </row>
    <row r="38" spans="1:3" x14ac:dyDescent="0.25">
      <c r="A38" s="28" t="s">
        <v>82</v>
      </c>
      <c r="B38" s="35">
        <v>16299</v>
      </c>
      <c r="C38" s="36">
        <f t="shared" si="6"/>
        <v>6.381279387986015</v>
      </c>
    </row>
    <row r="39" spans="1:3" x14ac:dyDescent="0.25">
      <c r="A39" s="28" t="s">
        <v>83</v>
      </c>
      <c r="B39" s="35">
        <v>9631</v>
      </c>
      <c r="C39" s="36">
        <f t="shared" si="6"/>
        <v>3.7706670216389542</v>
      </c>
    </row>
    <row r="40" spans="1:3" x14ac:dyDescent="0.25">
      <c r="A40" s="28" t="s">
        <v>84</v>
      </c>
      <c r="B40" s="35">
        <v>8754</v>
      </c>
      <c r="C40" s="36">
        <f t="shared" si="6"/>
        <v>3.4273096363230615</v>
      </c>
    </row>
    <row r="41" spans="1:3" x14ac:dyDescent="0.25">
      <c r="A41" s="30" t="s">
        <v>13</v>
      </c>
      <c r="B41" s="37">
        <v>255419</v>
      </c>
      <c r="C41" s="47">
        <f t="shared" si="6"/>
        <v>100</v>
      </c>
    </row>
    <row r="43" spans="1:3" ht="15.75" thickBot="1" x14ac:dyDescent="0.3"/>
    <row r="44" spans="1:3" ht="15.75" thickBot="1" x14ac:dyDescent="0.3">
      <c r="A44" s="79" t="s">
        <v>70</v>
      </c>
      <c r="B44" s="80"/>
      <c r="C44" s="81"/>
    </row>
    <row r="45" spans="1:3" x14ac:dyDescent="0.25">
      <c r="A45" s="32" t="s">
        <v>10</v>
      </c>
      <c r="B45" s="33" t="s">
        <v>11</v>
      </c>
      <c r="C45" s="34" t="s">
        <v>12</v>
      </c>
    </row>
    <row r="46" spans="1:3" x14ac:dyDescent="0.25">
      <c r="A46" s="28" t="s">
        <v>89</v>
      </c>
      <c r="B46" s="35">
        <v>27729</v>
      </c>
      <c r="C46" s="36">
        <f>B46/$B$51*100</f>
        <v>12.432243399195663</v>
      </c>
    </row>
    <row r="47" spans="1:3" x14ac:dyDescent="0.25">
      <c r="A47" s="28" t="s">
        <v>90</v>
      </c>
      <c r="B47" s="35">
        <v>27389</v>
      </c>
      <c r="C47" s="36">
        <f t="shared" ref="C47:C51" si="7">B47/$B$51*100</f>
        <v>12.279805058262831</v>
      </c>
    </row>
    <row r="48" spans="1:3" x14ac:dyDescent="0.25">
      <c r="A48" s="28" t="s">
        <v>91</v>
      </c>
      <c r="B48" s="35">
        <v>19843</v>
      </c>
      <c r="C48" s="36">
        <f t="shared" si="7"/>
        <v>8.8965705856770736</v>
      </c>
    </row>
    <row r="49" spans="1:3" x14ac:dyDescent="0.25">
      <c r="A49" s="28" t="s">
        <v>92</v>
      </c>
      <c r="B49" s="35">
        <v>12999</v>
      </c>
      <c r="C49" s="36">
        <f t="shared" si="7"/>
        <v>5.8280764523114588</v>
      </c>
    </row>
    <row r="50" spans="1:3" x14ac:dyDescent="0.25">
      <c r="A50" s="28" t="s">
        <v>93</v>
      </c>
      <c r="B50" s="35">
        <v>11445</v>
      </c>
      <c r="C50" s="36">
        <f t="shared" si="7"/>
        <v>5.1313435646360981</v>
      </c>
    </row>
    <row r="51" spans="1:3" x14ac:dyDescent="0.25">
      <c r="A51" s="30" t="s">
        <v>13</v>
      </c>
      <c r="B51" s="37">
        <v>223041</v>
      </c>
      <c r="C51" s="47">
        <f t="shared" si="7"/>
        <v>100</v>
      </c>
    </row>
    <row r="53" spans="1:3" ht="15.75" thickBot="1" x14ac:dyDescent="0.3"/>
    <row r="54" spans="1:3" ht="15.75" thickBot="1" x14ac:dyDescent="0.3">
      <c r="A54" s="79" t="s">
        <v>71</v>
      </c>
      <c r="B54" s="80"/>
      <c r="C54" s="81"/>
    </row>
    <row r="55" spans="1:3" x14ac:dyDescent="0.25">
      <c r="A55" s="32" t="s">
        <v>10</v>
      </c>
      <c r="B55" s="33" t="s">
        <v>11</v>
      </c>
      <c r="C55" s="34" t="s">
        <v>12</v>
      </c>
    </row>
    <row r="56" spans="1:3" x14ac:dyDescent="0.25">
      <c r="A56" s="28" t="s">
        <v>94</v>
      </c>
      <c r="B56" s="35">
        <v>14854</v>
      </c>
      <c r="C56" s="36">
        <f>B56/$B$61*100</f>
        <v>9.0169059398427773</v>
      </c>
    </row>
    <row r="57" spans="1:3" x14ac:dyDescent="0.25">
      <c r="A57" s="28" t="s">
        <v>95</v>
      </c>
      <c r="B57" s="35">
        <v>14420</v>
      </c>
      <c r="C57" s="36">
        <f t="shared" ref="C57:C61" si="8">B57/$B$61*100</f>
        <v>8.7534525146447333</v>
      </c>
    </row>
    <row r="58" spans="1:3" x14ac:dyDescent="0.25">
      <c r="A58" s="28" t="s">
        <v>96</v>
      </c>
      <c r="B58" s="35">
        <v>10395</v>
      </c>
      <c r="C58" s="36">
        <f t="shared" si="8"/>
        <v>6.3101344583725378</v>
      </c>
    </row>
    <row r="59" spans="1:3" x14ac:dyDescent="0.25">
      <c r="A59" s="28" t="s">
        <v>97</v>
      </c>
      <c r="B59" s="35">
        <v>9879</v>
      </c>
      <c r="C59" s="36">
        <f t="shared" si="8"/>
        <v>5.9969041187361523</v>
      </c>
    </row>
    <row r="60" spans="1:3" x14ac:dyDescent="0.25">
      <c r="A60" s="28" t="s">
        <v>98</v>
      </c>
      <c r="B60" s="35">
        <v>9047</v>
      </c>
      <c r="C60" s="36">
        <f t="shared" si="8"/>
        <v>5.4918505478495767</v>
      </c>
    </row>
    <row r="61" spans="1:3" x14ac:dyDescent="0.25">
      <c r="A61" s="30" t="s">
        <v>13</v>
      </c>
      <c r="B61" s="37">
        <v>164735</v>
      </c>
      <c r="C61" s="47">
        <f t="shared" si="8"/>
        <v>100</v>
      </c>
    </row>
  </sheetData>
  <mergeCells count="6">
    <mergeCell ref="A54:C54"/>
    <mergeCell ref="A4:C4"/>
    <mergeCell ref="A14:C14"/>
    <mergeCell ref="A24:C24"/>
    <mergeCell ref="A34:C34"/>
    <mergeCell ref="A44:C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Trafic aérien par aéroport</vt:lpstr>
      <vt:lpstr>Ventilation nat-inter</vt:lpstr>
      <vt:lpstr>Ventilation par région</vt:lpstr>
      <vt:lpstr>Top 5 des routes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EL MOUTAOUKKIL ABDILLAH</cp:lastModifiedBy>
  <cp:lastPrinted>2025-07-08T13:24:00Z</cp:lastPrinted>
  <dcterms:created xsi:type="dcterms:W3CDTF">2020-03-12T10:26:06Z</dcterms:created>
  <dcterms:modified xsi:type="dcterms:W3CDTF">2025-11-20T11:02:43Z</dcterms:modified>
</cp:coreProperties>
</file>